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390" windowHeight="11760" activeTab="0"/>
  </bookViews>
  <sheets>
    <sheet name="青森県" sheetId="1" r:id="rId1"/>
    <sheet name="全国" sheetId="2" r:id="rId2"/>
  </sheets>
  <definedNames/>
  <calcPr fullCalcOnLoad="1"/>
</workbook>
</file>

<file path=xl/sharedStrings.xml><?xml version="1.0" encoding="utf-8"?>
<sst xmlns="http://schemas.openxmlformats.org/spreadsheetml/2006/main" count="143" uniqueCount="35">
  <si>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</si>
  <si>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</si>
  <si>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</si>
  <si>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</si>
  <si>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</si>
  <si>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</si>
  <si>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</si>
  <si>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</si>
  <si>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</si>
  <si>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</si>
  <si>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</si>
  <si>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</si>
  <si>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</si>
  <si>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</si>
  <si>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</si>
  <si>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</si>
  <si>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</si>
  <si>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</si>
  <si>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</si>
  <si>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</si>
  <si>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</si>
  <si>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</si>
  <si>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</si>
  <si>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</si>
  <si>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登録車計</t>
  </si>
  <si>
    <t>軽貨物</t>
  </si>
  <si>
    <t>軽乗用</t>
  </si>
  <si>
    <t>軽自動車計</t>
  </si>
  <si>
    <t>青森県の新車登録・届出台数状況</t>
  </si>
  <si>
    <t>※ 被けん引車は、普通貨物に含む。</t>
  </si>
  <si>
    <t>全国の新車登録・届出台数状況（参考）</t>
  </si>
  <si>
    <t>登録車</t>
  </si>
  <si>
    <t>軽自動車</t>
  </si>
  <si>
    <t>28年</t>
  </si>
  <si>
    <t>29年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</si>
</sst>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4" fillId="34" borderId="12" xfId="48" applyNumberFormat="1" applyFont="1" applyFill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38" fontId="4" fillId="34" borderId="15" xfId="48" applyFont="1" applyFill="1" applyBorder="1" applyAlignment="1">
      <alignment horizontal="right" vertical="center"/>
    </xf>
    <xf numFmtId="177" fontId="4" fillId="34" borderId="15" xfId="48" applyNumberFormat="1" applyFont="1" applyFill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distributed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177" fontId="5" fillId="0" borderId="22" xfId="48" applyNumberFormat="1" applyFont="1" applyBorder="1" applyAlignment="1">
      <alignment horizontal="right" vertical="center"/>
    </xf>
    <xf numFmtId="177" fontId="5" fillId="0" borderId="23" xfId="48" applyNumberFormat="1" applyFont="1" applyBorder="1" applyAlignment="1">
      <alignment horizontal="right" vertical="center"/>
    </xf>
    <xf numFmtId="38" fontId="4" fillId="34" borderId="12" xfId="48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4" fillId="35" borderId="12" xfId="48" applyFont="1" applyFill="1" applyBorder="1" applyAlignment="1">
      <alignment vertical="center"/>
    </xf>
    <xf numFmtId="177" fontId="4" fillId="35" borderId="12" xfId="48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distributed" vertical="center"/>
    </xf>
    <xf numFmtId="38" fontId="4" fillId="35" borderId="12" xfId="48" applyFont="1" applyFill="1" applyBorder="1" applyAlignment="1">
      <alignment horizontal="right" vertical="center"/>
    </xf>
    <xf numFmtId="38" fontId="4" fillId="35" borderId="15" xfId="48" applyFont="1" applyFill="1" applyBorder="1" applyAlignment="1">
      <alignment horizontal="right" vertical="center"/>
    </xf>
    <xf numFmtId="177" fontId="4" fillId="35" borderId="15" xfId="48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6" fillId="35" borderId="12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4" fillId="35" borderId="15" xfId="48" applyFont="1" applyFill="1" applyBorder="1" applyAlignment="1">
      <alignment vertical="center"/>
    </xf>
    <xf numFmtId="38" fontId="4" fillId="35" borderId="34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38" fontId="4" fillId="0" borderId="1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4" fillId="0" borderId="21" xfId="48" applyNumberFormat="1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177" fontId="4" fillId="0" borderId="37" xfId="48" applyNumberFormat="1" applyFont="1" applyFill="1" applyBorder="1" applyAlignment="1">
      <alignment vertical="center"/>
    </xf>
    <xf numFmtId="38" fontId="4" fillId="34" borderId="15" xfId="48" applyFont="1" applyFill="1" applyBorder="1" applyAlignment="1">
      <alignment vertical="center"/>
    </xf>
    <xf numFmtId="38" fontId="4" fillId="34" borderId="34" xfId="48" applyFont="1" applyFill="1" applyBorder="1" applyAlignment="1">
      <alignment vertical="center"/>
    </xf>
    <xf numFmtId="177" fontId="4" fillId="34" borderId="15" xfId="48" applyNumberFormat="1" applyFont="1" applyFill="1" applyBorder="1" applyAlignment="1">
      <alignment vertical="center"/>
    </xf>
    <xf numFmtId="177" fontId="4" fillId="34" borderId="34" xfId="48" applyNumberFormat="1" applyFont="1" applyFill="1" applyBorder="1" applyAlignment="1">
      <alignment vertical="center"/>
    </xf>
    <xf numFmtId="177" fontId="4" fillId="35" borderId="15" xfId="48" applyNumberFormat="1" applyFont="1" applyFill="1" applyBorder="1" applyAlignment="1">
      <alignment vertical="center"/>
    </xf>
    <xf numFmtId="177" fontId="4" fillId="35" borderId="34" xfId="48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0" fontId="4" fillId="35" borderId="34" xfId="0" applyFont="1" applyFill="1" applyBorder="1" applyAlignment="1">
      <alignment horizontal="distributed" vertical="center"/>
    </xf>
    <xf numFmtId="38" fontId="4" fillId="0" borderId="38" xfId="48" applyFont="1" applyFill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zoomScalePageLayoutView="0" workbookViewId="0" topLeftCell="A1">
      <pane ySplit="5" topLeftCell="A27" activePane="bottomLeft" state="frozen"/>
      <selection pane="topLeft" activeCell="H11" sqref="H11"/>
      <selection pane="bottomLeft" activeCell="N42" sqref="N42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0" width="10.25390625" style="1" customWidth="1"/>
    <col min="11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7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 customHeight="1" thickBot="1" thickTop="1">
      <c r="A4" s="45"/>
      <c r="B4" s="46"/>
      <c r="C4" s="18" t="s">
        <v>0</v>
      </c>
      <c r="D4" s="49" t="s">
        <v>23</v>
      </c>
      <c r="E4" s="20" t="s">
        <v>0</v>
      </c>
      <c r="F4" s="20" t="s">
        <v>3</v>
      </c>
      <c r="G4" s="20" t="s">
        <v>3</v>
      </c>
      <c r="H4" s="49" t="s">
        <v>4</v>
      </c>
      <c r="I4" s="22" t="s">
        <v>5</v>
      </c>
      <c r="J4" s="55" t="s">
        <v>24</v>
      </c>
      <c r="K4" s="51" t="s">
        <v>25</v>
      </c>
      <c r="L4" s="42" t="s">
        <v>26</v>
      </c>
      <c r="M4" s="43" t="s">
        <v>27</v>
      </c>
      <c r="N4" s="44" t="s">
        <v>7</v>
      </c>
    </row>
    <row r="5" spans="1:14" ht="18" customHeight="1" thickBot="1" thickTop="1">
      <c r="A5" s="47"/>
      <c r="B5" s="48"/>
      <c r="C5" s="19" t="s">
        <v>1</v>
      </c>
      <c r="D5" s="50"/>
      <c r="E5" s="21" t="s">
        <v>2</v>
      </c>
      <c r="F5" s="21" t="s">
        <v>1</v>
      </c>
      <c r="G5" s="21" t="s">
        <v>2</v>
      </c>
      <c r="H5" s="50"/>
      <c r="I5" s="23" t="s">
        <v>6</v>
      </c>
      <c r="J5" s="55"/>
      <c r="K5" s="51"/>
      <c r="L5" s="42"/>
      <c r="M5" s="43"/>
      <c r="N5" s="44"/>
    </row>
    <row r="6" spans="1:14" ht="21" customHeight="1" thickBot="1" thickTop="1">
      <c r="A6" s="56" t="s">
        <v>8</v>
      </c>
      <c r="B6" s="15" t="s">
        <v>34</v>
      </c>
      <c r="C6" s="3">
        <v>86</v>
      </c>
      <c r="D6" s="3">
        <v>11</v>
      </c>
      <c r="E6" s="3">
        <v>812</v>
      </c>
      <c r="F6" s="3">
        <v>129</v>
      </c>
      <c r="G6" s="3">
        <v>1137</v>
      </c>
      <c r="H6" s="3">
        <v>44</v>
      </c>
      <c r="I6" s="4">
        <v>22</v>
      </c>
      <c r="J6" s="5">
        <f>SUM(C6:I6)</f>
        <v>2241</v>
      </c>
      <c r="K6" s="30">
        <v>518</v>
      </c>
      <c r="L6" s="31">
        <v>1345</v>
      </c>
      <c r="M6" s="28">
        <f>SUM(K6:L6)</f>
        <v>1863</v>
      </c>
      <c r="N6" s="36">
        <f>SUM(M6,J6)</f>
        <v>4104</v>
      </c>
    </row>
    <row r="7" spans="1:14" ht="21" customHeight="1" thickBot="1" thickTop="1">
      <c r="A7" s="57"/>
      <c r="B7" s="15" t="s">
        <v>33</v>
      </c>
      <c r="C7" s="3">
        <v>52</v>
      </c>
      <c r="D7" s="3">
        <v>10</v>
      </c>
      <c r="E7" s="3">
        <v>889</v>
      </c>
      <c r="F7" s="3">
        <v>104</v>
      </c>
      <c r="G7" s="3">
        <v>893</v>
      </c>
      <c r="H7" s="3">
        <v>68</v>
      </c>
      <c r="I7" s="4">
        <v>17</v>
      </c>
      <c r="J7" s="5">
        <f>SUM(C7:I7)</f>
        <v>2033</v>
      </c>
      <c r="K7" s="30">
        <f>178+262</f>
        <v>440</v>
      </c>
      <c r="L7" s="31">
        <v>1305</v>
      </c>
      <c r="M7" s="28">
        <f>SUM(K7:L7)</f>
        <v>1745</v>
      </c>
      <c r="N7" s="36">
        <f>SUM(M7,J7)</f>
        <v>3778</v>
      </c>
    </row>
    <row r="8" spans="1:14" ht="21" customHeight="1" thickBot="1" thickTop="1">
      <c r="A8" s="58"/>
      <c r="B8" s="15" t="s">
        <v>20</v>
      </c>
      <c r="C8" s="6">
        <f aca="true" t="shared" si="0" ref="C8:N8">IF(C6=0,0,IF(C7=0,0,C6/C7*100))</f>
        <v>165.3846153846154</v>
      </c>
      <c r="D8" s="6">
        <f t="shared" si="0"/>
        <v>110.00000000000001</v>
      </c>
      <c r="E8" s="6">
        <f t="shared" si="0"/>
        <v>91.33858267716536</v>
      </c>
      <c r="F8" s="6">
        <f t="shared" si="0"/>
        <v>124.03846153846155</v>
      </c>
      <c r="G8" s="6">
        <f t="shared" si="0"/>
        <v>127.32362821948489</v>
      </c>
      <c r="H8" s="6">
        <f t="shared" si="0"/>
        <v>64.70588235294117</v>
      </c>
      <c r="I8" s="7">
        <f t="shared" si="0"/>
        <v>129.41176470588235</v>
      </c>
      <c r="J8" s="8">
        <f t="shared" si="0"/>
        <v>110.23118544023612</v>
      </c>
      <c r="K8" s="24">
        <f t="shared" si="0"/>
        <v>117.72727272727272</v>
      </c>
      <c r="L8" s="25">
        <f t="shared" si="0"/>
        <v>103.06513409961686</v>
      </c>
      <c r="M8" s="8">
        <f t="shared" si="0"/>
        <v>106.76217765042979</v>
      </c>
      <c r="N8" s="37">
        <f t="shared" si="0"/>
        <v>108.62890418210694</v>
      </c>
    </row>
    <row r="9" spans="1:14" ht="21" customHeight="1" thickBot="1" thickTop="1">
      <c r="A9" s="56" t="s">
        <v>9</v>
      </c>
      <c r="B9" s="15" t="s">
        <v>34</v>
      </c>
      <c r="C9" s="3">
        <v>94</v>
      </c>
      <c r="D9" s="3">
        <v>8</v>
      </c>
      <c r="E9" s="3">
        <v>970</v>
      </c>
      <c r="F9" s="3">
        <v>191</v>
      </c>
      <c r="G9" s="3">
        <v>1231</v>
      </c>
      <c r="H9" s="3">
        <v>78</v>
      </c>
      <c r="I9" s="4">
        <v>19</v>
      </c>
      <c r="J9" s="5">
        <f>SUM(C9:I9)</f>
        <v>2591</v>
      </c>
      <c r="K9" s="30">
        <v>464</v>
      </c>
      <c r="L9" s="31">
        <v>1617</v>
      </c>
      <c r="M9" s="28">
        <f>SUM(K9:L9)</f>
        <v>2081</v>
      </c>
      <c r="N9" s="36">
        <f>SUM(M9,J9)</f>
        <v>4672</v>
      </c>
    </row>
    <row r="10" spans="1:14" ht="21" customHeight="1" thickBot="1" thickTop="1">
      <c r="A10" s="57"/>
      <c r="B10" s="15" t="s">
        <v>33</v>
      </c>
      <c r="C10" s="3">
        <v>109</v>
      </c>
      <c r="D10" s="3">
        <v>23</v>
      </c>
      <c r="E10" s="3">
        <v>958</v>
      </c>
      <c r="F10" s="3">
        <v>147</v>
      </c>
      <c r="G10" s="3">
        <v>1003</v>
      </c>
      <c r="H10" s="3">
        <v>77</v>
      </c>
      <c r="I10" s="4">
        <v>22</v>
      </c>
      <c r="J10" s="5">
        <f>SUM(C10:I10)</f>
        <v>2339</v>
      </c>
      <c r="K10" s="30">
        <v>563</v>
      </c>
      <c r="L10" s="31">
        <v>1655</v>
      </c>
      <c r="M10" s="28">
        <f>SUM(K10:L10)</f>
        <v>2218</v>
      </c>
      <c r="N10" s="36">
        <f>SUM(M10,J10)</f>
        <v>4557</v>
      </c>
    </row>
    <row r="11" spans="1:14" ht="21" customHeight="1" thickBot="1" thickTop="1">
      <c r="A11" s="58"/>
      <c r="B11" s="15" t="s">
        <v>20</v>
      </c>
      <c r="C11" s="6">
        <f>IF(C9=0,0,IF(C10=0,0,C9/C10*100))</f>
        <v>86.23853211009175</v>
      </c>
      <c r="D11" s="6">
        <f aca="true" t="shared" si="1" ref="D11:K11">IF(D9=0,0,IF(D10=0,0,D9/D10*100))</f>
        <v>34.78260869565217</v>
      </c>
      <c r="E11" s="6">
        <f t="shared" si="1"/>
        <v>101.25260960334029</v>
      </c>
      <c r="F11" s="6">
        <f t="shared" si="1"/>
        <v>129.93197278911566</v>
      </c>
      <c r="G11" s="6">
        <f t="shared" si="1"/>
        <v>122.73180458624127</v>
      </c>
      <c r="H11" s="6">
        <f t="shared" si="1"/>
        <v>101.29870129870129</v>
      </c>
      <c r="I11" s="7">
        <f t="shared" si="1"/>
        <v>86.36363636363636</v>
      </c>
      <c r="J11" s="8">
        <f t="shared" si="1"/>
        <v>110.77383497221034</v>
      </c>
      <c r="K11" s="24">
        <f t="shared" si="1"/>
        <v>82.41563055062167</v>
      </c>
      <c r="L11" s="25">
        <f>IF(L9=0,0,IF(L10=0,0,L9/L10*100))</f>
        <v>97.70392749244714</v>
      </c>
      <c r="M11" s="8">
        <f>IF(M9=0,0,IF(M10=0,0,M9/M10*100))</f>
        <v>93.82326420198378</v>
      </c>
      <c r="N11" s="37">
        <f>IF(N9=0,0,IF(N10=0,0,N9/N10*100))</f>
        <v>102.52359008119376</v>
      </c>
    </row>
    <row r="12" spans="1:14" ht="21" customHeight="1" thickBot="1" thickTop="1">
      <c r="A12" s="56" t="s">
        <v>10</v>
      </c>
      <c r="B12" s="15" t="s">
        <v>34</v>
      </c>
      <c r="C12" s="3">
        <v>260</v>
      </c>
      <c r="D12" s="3">
        <v>38</v>
      </c>
      <c r="E12" s="3">
        <v>1715</v>
      </c>
      <c r="F12" s="3">
        <v>327</v>
      </c>
      <c r="G12" s="3">
        <v>2086</v>
      </c>
      <c r="H12" s="3">
        <v>228</v>
      </c>
      <c r="I12" s="4">
        <v>29</v>
      </c>
      <c r="J12" s="5">
        <f>SUM(C12:I12)</f>
        <v>4683</v>
      </c>
      <c r="K12" s="30">
        <f>363+474</f>
        <v>837</v>
      </c>
      <c r="L12" s="31">
        <v>2531</v>
      </c>
      <c r="M12" s="28">
        <f>SUM(K12:L12)</f>
        <v>3368</v>
      </c>
      <c r="N12" s="36">
        <f>SUM(M12,J12)</f>
        <v>8051</v>
      </c>
    </row>
    <row r="13" spans="1:14" ht="21" customHeight="1" thickBot="1" thickTop="1">
      <c r="A13" s="57"/>
      <c r="B13" s="15" t="s">
        <v>33</v>
      </c>
      <c r="C13" s="3">
        <v>184</v>
      </c>
      <c r="D13" s="3">
        <v>27</v>
      </c>
      <c r="E13" s="3">
        <v>1538</v>
      </c>
      <c r="F13" s="3">
        <v>334</v>
      </c>
      <c r="G13" s="3">
        <v>1759</v>
      </c>
      <c r="H13" s="3">
        <v>177</v>
      </c>
      <c r="I13" s="4">
        <v>33</v>
      </c>
      <c r="J13" s="5">
        <f>SUM(C13:I13)</f>
        <v>4052</v>
      </c>
      <c r="K13" s="30">
        <f>336+518</f>
        <v>854</v>
      </c>
      <c r="L13" s="31">
        <v>2759</v>
      </c>
      <c r="M13" s="28">
        <f>SUM(K13:L13)</f>
        <v>3613</v>
      </c>
      <c r="N13" s="36">
        <f>SUM(M13,J13)</f>
        <v>7665</v>
      </c>
    </row>
    <row r="14" spans="1:14" ht="21" customHeight="1" thickBot="1" thickTop="1">
      <c r="A14" s="58"/>
      <c r="B14" s="15" t="s">
        <v>20</v>
      </c>
      <c r="C14" s="6">
        <f>IF(C12=0,0,IF(C13=0,0,C12/C13*100))</f>
        <v>141.30434782608697</v>
      </c>
      <c r="D14" s="6">
        <f aca="true" t="shared" si="2" ref="D14:K14">IF(D12=0,0,IF(D13=0,0,D12/D13*100))</f>
        <v>140.74074074074073</v>
      </c>
      <c r="E14" s="6">
        <f t="shared" si="2"/>
        <v>111.50845253576074</v>
      </c>
      <c r="F14" s="6">
        <f t="shared" si="2"/>
        <v>97.90419161676647</v>
      </c>
      <c r="G14" s="6">
        <f t="shared" si="2"/>
        <v>118.59010801591813</v>
      </c>
      <c r="H14" s="6">
        <f t="shared" si="2"/>
        <v>128.81355932203388</v>
      </c>
      <c r="I14" s="7">
        <f t="shared" si="2"/>
        <v>87.87878787878788</v>
      </c>
      <c r="J14" s="8">
        <f t="shared" si="2"/>
        <v>115.57255676209279</v>
      </c>
      <c r="K14" s="24">
        <f t="shared" si="2"/>
        <v>98.00936768149883</v>
      </c>
      <c r="L14" s="25">
        <f>IF(L12=0,0,IF(L13=0,0,L12/L13*100))</f>
        <v>91.73613628126132</v>
      </c>
      <c r="M14" s="8">
        <f>IF(M12=0,0,IF(M13=0,0,M12/M13*100))</f>
        <v>93.21893163575976</v>
      </c>
      <c r="N14" s="37">
        <f>IF(N12=0,0,IF(N13=0,0,N12/N13*100))</f>
        <v>105.03587736464448</v>
      </c>
    </row>
    <row r="15" spans="1:14" ht="21" customHeight="1" thickBot="1" thickTop="1">
      <c r="A15" s="56" t="s">
        <v>11</v>
      </c>
      <c r="B15" s="15" t="s">
        <v>34</v>
      </c>
      <c r="C15" s="3">
        <v>82</v>
      </c>
      <c r="D15" s="3">
        <v>32</v>
      </c>
      <c r="E15" s="3">
        <v>964</v>
      </c>
      <c r="F15" s="3">
        <v>183</v>
      </c>
      <c r="G15" s="3">
        <v>1633</v>
      </c>
      <c r="H15" s="3">
        <v>52</v>
      </c>
      <c r="I15" s="4">
        <v>6</v>
      </c>
      <c r="J15" s="5">
        <f>SUM(C15:I15)</f>
        <v>2952</v>
      </c>
      <c r="K15" s="30">
        <v>606</v>
      </c>
      <c r="L15" s="31">
        <v>1361</v>
      </c>
      <c r="M15" s="28">
        <f>SUM(K15:L15)</f>
        <v>1967</v>
      </c>
      <c r="N15" s="36">
        <f>SUM(M15,J15)</f>
        <v>4919</v>
      </c>
    </row>
    <row r="16" spans="1:14" ht="21" customHeight="1" thickBot="1" thickTop="1">
      <c r="A16" s="57"/>
      <c r="B16" s="15" t="s">
        <v>33</v>
      </c>
      <c r="C16" s="3">
        <v>83</v>
      </c>
      <c r="D16" s="3">
        <v>21</v>
      </c>
      <c r="E16" s="3">
        <v>1068</v>
      </c>
      <c r="F16" s="3">
        <v>163</v>
      </c>
      <c r="G16" s="3">
        <v>1337</v>
      </c>
      <c r="H16" s="3">
        <v>51</v>
      </c>
      <c r="I16" s="4">
        <v>14</v>
      </c>
      <c r="J16" s="5">
        <f>SUM(C16:I16)</f>
        <v>2737</v>
      </c>
      <c r="K16" s="30">
        <v>498</v>
      </c>
      <c r="L16" s="31">
        <v>1233</v>
      </c>
      <c r="M16" s="28">
        <f>SUM(K16:L16)</f>
        <v>1731</v>
      </c>
      <c r="N16" s="36">
        <f>SUM(M16,J16)</f>
        <v>4468</v>
      </c>
    </row>
    <row r="17" spans="1:14" ht="21" customHeight="1" thickBot="1" thickTop="1">
      <c r="A17" s="58"/>
      <c r="B17" s="15" t="s">
        <v>20</v>
      </c>
      <c r="C17" s="6">
        <f>IF(C15=0,0,IF(C16=0,0,C15/C16*100))</f>
        <v>98.79518072289156</v>
      </c>
      <c r="D17" s="6">
        <f aca="true" t="shared" si="3" ref="D17:K17">IF(D15=0,0,IF(D16=0,0,D15/D16*100))</f>
        <v>152.38095238095238</v>
      </c>
      <c r="E17" s="6">
        <f t="shared" si="3"/>
        <v>90.2621722846442</v>
      </c>
      <c r="F17" s="6">
        <f t="shared" si="3"/>
        <v>112.26993865030674</v>
      </c>
      <c r="G17" s="6">
        <f t="shared" si="3"/>
        <v>122.13911742707555</v>
      </c>
      <c r="H17" s="6">
        <f t="shared" si="3"/>
        <v>101.96078431372548</v>
      </c>
      <c r="I17" s="7">
        <f t="shared" si="3"/>
        <v>42.857142857142854</v>
      </c>
      <c r="J17" s="8">
        <f t="shared" si="3"/>
        <v>107.85531603945925</v>
      </c>
      <c r="K17" s="24">
        <f t="shared" si="3"/>
        <v>121.6867469879518</v>
      </c>
      <c r="L17" s="25">
        <f>IF(L15=0,0,IF(L16=0,0,L15/L16*100))</f>
        <v>110.38118410381183</v>
      </c>
      <c r="M17" s="8">
        <f>IF(M15=0,0,IF(M16=0,0,M15/M16*100))</f>
        <v>113.63373772385906</v>
      </c>
      <c r="N17" s="37">
        <f>IF(N15=0,0,IF(N16=0,0,N15/N16*100))</f>
        <v>110.0940017905103</v>
      </c>
    </row>
    <row r="18" spans="1:14" ht="21" customHeight="1" thickBot="1" thickTop="1">
      <c r="A18" s="56" t="s">
        <v>12</v>
      </c>
      <c r="B18" s="15" t="s">
        <v>34</v>
      </c>
      <c r="C18" s="3">
        <v>83</v>
      </c>
      <c r="D18" s="3">
        <v>11</v>
      </c>
      <c r="E18" s="3">
        <v>875</v>
      </c>
      <c r="F18" s="3">
        <v>149</v>
      </c>
      <c r="G18" s="3">
        <v>1080</v>
      </c>
      <c r="H18" s="3">
        <v>55</v>
      </c>
      <c r="I18" s="4">
        <v>14</v>
      </c>
      <c r="J18" s="5">
        <f>SUM(C18:I18)</f>
        <v>2267</v>
      </c>
      <c r="K18" s="30">
        <v>541</v>
      </c>
      <c r="L18" s="31">
        <v>1435</v>
      </c>
      <c r="M18" s="28">
        <f>SUM(K18:L18)</f>
        <v>1976</v>
      </c>
      <c r="N18" s="36">
        <f>SUM(M18,J18)</f>
        <v>4243</v>
      </c>
    </row>
    <row r="19" spans="1:14" ht="21" customHeight="1" thickBot="1" thickTop="1">
      <c r="A19" s="57"/>
      <c r="B19" s="15" t="s">
        <v>33</v>
      </c>
      <c r="C19" s="3">
        <v>76</v>
      </c>
      <c r="D19" s="3">
        <v>12</v>
      </c>
      <c r="E19" s="3">
        <v>923</v>
      </c>
      <c r="F19" s="3">
        <v>139</v>
      </c>
      <c r="G19" s="3">
        <v>1002</v>
      </c>
      <c r="H19" s="3">
        <v>43</v>
      </c>
      <c r="I19" s="4">
        <v>9</v>
      </c>
      <c r="J19" s="5">
        <f>SUM(C19:I19)</f>
        <v>2204</v>
      </c>
      <c r="K19" s="30">
        <v>506</v>
      </c>
      <c r="L19" s="31">
        <v>1130</v>
      </c>
      <c r="M19" s="28">
        <f>SUM(K19:L19)</f>
        <v>1636</v>
      </c>
      <c r="N19" s="36">
        <f>SUM(M19,J19)</f>
        <v>3840</v>
      </c>
    </row>
    <row r="20" spans="1:14" ht="21" customHeight="1" thickBot="1" thickTop="1">
      <c r="A20" s="58"/>
      <c r="B20" s="15" t="s">
        <v>20</v>
      </c>
      <c r="C20" s="6">
        <f>IF(C18=0,0,IF(C19=0,0,C18/C19*100))</f>
        <v>109.21052631578947</v>
      </c>
      <c r="D20" s="6">
        <f aca="true" t="shared" si="4" ref="D20:K20">IF(D18=0,0,IF(D19=0,0,D18/D19*100))</f>
        <v>91.66666666666666</v>
      </c>
      <c r="E20" s="6">
        <f t="shared" si="4"/>
        <v>94.79956663055255</v>
      </c>
      <c r="F20" s="6">
        <f t="shared" si="4"/>
        <v>107.19424460431655</v>
      </c>
      <c r="G20" s="6">
        <f t="shared" si="4"/>
        <v>107.78443113772455</v>
      </c>
      <c r="H20" s="6">
        <f t="shared" si="4"/>
        <v>127.90697674418605</v>
      </c>
      <c r="I20" s="7">
        <f t="shared" si="4"/>
        <v>155.55555555555557</v>
      </c>
      <c r="J20" s="8">
        <f t="shared" si="4"/>
        <v>102.8584392014519</v>
      </c>
      <c r="K20" s="24">
        <f t="shared" si="4"/>
        <v>106.91699604743083</v>
      </c>
      <c r="L20" s="25">
        <f>IF(L18=0,0,IF(L19=0,0,L18/L19*100))</f>
        <v>126.99115044247789</v>
      </c>
      <c r="M20" s="8">
        <f>IF(M18=0,0,IF(M19=0,0,M18/M19*100))</f>
        <v>120.78239608801955</v>
      </c>
      <c r="N20" s="37">
        <f>IF(N18=0,0,IF(N19=0,0,N18/N19*100))</f>
        <v>110.49479166666667</v>
      </c>
    </row>
    <row r="21" spans="1:14" ht="21" customHeight="1" thickBot="1" thickTop="1">
      <c r="A21" s="56" t="s">
        <v>13</v>
      </c>
      <c r="B21" s="15" t="s">
        <v>34</v>
      </c>
      <c r="C21" s="3">
        <v>107</v>
      </c>
      <c r="D21" s="3">
        <v>13</v>
      </c>
      <c r="E21" s="3">
        <v>1064</v>
      </c>
      <c r="F21" s="3">
        <v>202</v>
      </c>
      <c r="G21" s="3">
        <v>1541</v>
      </c>
      <c r="H21" s="3">
        <v>90</v>
      </c>
      <c r="I21" s="4">
        <v>14</v>
      </c>
      <c r="J21" s="5">
        <f>SUM(C21:I21)</f>
        <v>3031</v>
      </c>
      <c r="K21" s="30">
        <v>574</v>
      </c>
      <c r="L21" s="31">
        <v>1646</v>
      </c>
      <c r="M21" s="28">
        <f>SUM(K21:L21)</f>
        <v>2220</v>
      </c>
      <c r="N21" s="36">
        <f>SUM(M21,J21)</f>
        <v>5251</v>
      </c>
    </row>
    <row r="22" spans="1:14" ht="21" customHeight="1" thickBot="1" thickTop="1">
      <c r="A22" s="57"/>
      <c r="B22" s="15" t="s">
        <v>33</v>
      </c>
      <c r="C22" s="3">
        <v>122</v>
      </c>
      <c r="D22" s="3">
        <v>10</v>
      </c>
      <c r="E22" s="3">
        <v>999</v>
      </c>
      <c r="F22" s="3">
        <v>187</v>
      </c>
      <c r="G22" s="3">
        <v>1261</v>
      </c>
      <c r="H22" s="3">
        <v>89</v>
      </c>
      <c r="I22" s="4">
        <v>17</v>
      </c>
      <c r="J22" s="5">
        <f>SUM(C22:I22)</f>
        <v>2685</v>
      </c>
      <c r="K22" s="30">
        <v>555</v>
      </c>
      <c r="L22" s="31">
        <v>1213</v>
      </c>
      <c r="M22" s="28">
        <f>SUM(K22:L22)</f>
        <v>1768</v>
      </c>
      <c r="N22" s="36">
        <f>SUM(M22,J22)</f>
        <v>4453</v>
      </c>
    </row>
    <row r="23" spans="1:14" ht="21" customHeight="1" thickBot="1" thickTop="1">
      <c r="A23" s="57"/>
      <c r="B23" s="16" t="s">
        <v>20</v>
      </c>
      <c r="C23" s="9">
        <f>IF(C21=0,0,IF(C22=0,0,C21/C22*100))</f>
        <v>87.70491803278688</v>
      </c>
      <c r="D23" s="9">
        <f aca="true" t="shared" si="5" ref="D23:K23">IF(D21=0,0,IF(D22=0,0,D21/D22*100))</f>
        <v>130</v>
      </c>
      <c r="E23" s="9">
        <f t="shared" si="5"/>
        <v>106.5065065065065</v>
      </c>
      <c r="F23" s="9">
        <f t="shared" si="5"/>
        <v>108.02139037433156</v>
      </c>
      <c r="G23" s="9">
        <f t="shared" si="5"/>
        <v>122.20459952418716</v>
      </c>
      <c r="H23" s="9">
        <f t="shared" si="5"/>
        <v>101.12359550561798</v>
      </c>
      <c r="I23" s="10">
        <f t="shared" si="5"/>
        <v>82.35294117647058</v>
      </c>
      <c r="J23" s="8">
        <f t="shared" si="5"/>
        <v>112.88640595903165</v>
      </c>
      <c r="K23" s="26">
        <f t="shared" si="5"/>
        <v>103.42342342342343</v>
      </c>
      <c r="L23" s="27">
        <f>IF(L21=0,0,IF(L22=0,0,L21/L22*100))</f>
        <v>135.69661995053585</v>
      </c>
      <c r="M23" s="8">
        <f>IF(M21=0,0,IF(M22=0,0,M21/M22*100))</f>
        <v>125.56561085972851</v>
      </c>
      <c r="N23" s="37">
        <f>IF(N21=0,0,IF(N22=0,0,N21/N22*100))</f>
        <v>117.92050303166404</v>
      </c>
    </row>
    <row r="24" spans="1:14" ht="22.5" customHeight="1" thickBot="1" thickTop="1">
      <c r="A24" s="55" t="s">
        <v>21</v>
      </c>
      <c r="B24" s="17" t="s">
        <v>34</v>
      </c>
      <c r="C24" s="5">
        <f aca="true" t="shared" si="6" ref="C24:I25">SUM(C6,C9,C12,C15,C18,C21)</f>
        <v>712</v>
      </c>
      <c r="D24" s="5">
        <f t="shared" si="6"/>
        <v>113</v>
      </c>
      <c r="E24" s="5">
        <f t="shared" si="6"/>
        <v>6400</v>
      </c>
      <c r="F24" s="5">
        <f t="shared" si="6"/>
        <v>1181</v>
      </c>
      <c r="G24" s="5">
        <f t="shared" si="6"/>
        <v>8708</v>
      </c>
      <c r="H24" s="5">
        <f t="shared" si="6"/>
        <v>547</v>
      </c>
      <c r="I24" s="11">
        <f t="shared" si="6"/>
        <v>104</v>
      </c>
      <c r="J24" s="5">
        <f>SUM(C24:I24)</f>
        <v>17765</v>
      </c>
      <c r="K24" s="11">
        <f>SUM(K6,K9,K12,K15,K18,K21)</f>
        <v>3540</v>
      </c>
      <c r="L24" s="11">
        <f>SUM(L6,L9,L12,L15,L18,L21)</f>
        <v>9935</v>
      </c>
      <c r="M24" s="28">
        <f>SUM(K24:L24)</f>
        <v>13475</v>
      </c>
      <c r="N24" s="36">
        <f>SUM(M24,J24)</f>
        <v>31240</v>
      </c>
    </row>
    <row r="25" spans="1:14" ht="22.5" customHeight="1" thickBot="1" thickTop="1">
      <c r="A25" s="55"/>
      <c r="B25" s="17" t="s">
        <v>33</v>
      </c>
      <c r="C25" s="5">
        <f t="shared" si="6"/>
        <v>626</v>
      </c>
      <c r="D25" s="5">
        <f t="shared" si="6"/>
        <v>103</v>
      </c>
      <c r="E25" s="5">
        <f t="shared" si="6"/>
        <v>6375</v>
      </c>
      <c r="F25" s="5">
        <f t="shared" si="6"/>
        <v>1074</v>
      </c>
      <c r="G25" s="5">
        <f t="shared" si="6"/>
        <v>7255</v>
      </c>
      <c r="H25" s="5">
        <f t="shared" si="6"/>
        <v>505</v>
      </c>
      <c r="I25" s="11">
        <f t="shared" si="6"/>
        <v>112</v>
      </c>
      <c r="J25" s="5">
        <f>SUM(C25:I25)</f>
        <v>16050</v>
      </c>
      <c r="K25" s="11">
        <f>SUM(K7,K10,K13,K16,K19,K22)</f>
        <v>3416</v>
      </c>
      <c r="L25" s="11">
        <f>SUM(L7,L10,L13,L16,L19,L22)</f>
        <v>9295</v>
      </c>
      <c r="M25" s="28">
        <f>SUM(K25:L25)</f>
        <v>12711</v>
      </c>
      <c r="N25" s="36">
        <f>SUM(M25,J25)</f>
        <v>28761</v>
      </c>
    </row>
    <row r="26" spans="1:14" ht="22.5" customHeight="1" thickBot="1" thickTop="1">
      <c r="A26" s="55"/>
      <c r="B26" s="17" t="s">
        <v>20</v>
      </c>
      <c r="C26" s="8">
        <f>IF(C24=0,0,IF(C25=0,0,C24/C25*100))</f>
        <v>113.73801916932906</v>
      </c>
      <c r="D26" s="8">
        <f aca="true" t="shared" si="7" ref="D26:K26">IF(D24=0,0,IF(D25=0,0,D24/D25*100))</f>
        <v>109.70873786407766</v>
      </c>
      <c r="E26" s="8">
        <f t="shared" si="7"/>
        <v>100.3921568627451</v>
      </c>
      <c r="F26" s="8">
        <f t="shared" si="7"/>
        <v>109.96275605214151</v>
      </c>
      <c r="G26" s="8">
        <f t="shared" si="7"/>
        <v>120.0275671950379</v>
      </c>
      <c r="H26" s="8">
        <f t="shared" si="7"/>
        <v>108.31683168316832</v>
      </c>
      <c r="I26" s="12">
        <f t="shared" si="7"/>
        <v>92.85714285714286</v>
      </c>
      <c r="J26" s="8">
        <f t="shared" si="7"/>
        <v>110.68535825545172</v>
      </c>
      <c r="K26" s="8">
        <f t="shared" si="7"/>
        <v>103.62997658079624</v>
      </c>
      <c r="L26" s="12">
        <f>IF(L24=0,0,IF(L25=0,0,L24/L25*100))</f>
        <v>106.88542227003765</v>
      </c>
      <c r="M26" s="8">
        <f>IF(M24=0,0,IF(M25=0,0,M24/M25*100))</f>
        <v>106.01054205019274</v>
      </c>
      <c r="N26" s="37">
        <f>IF(N24=0,0,IF(N25=0,0,N24/N25*100))</f>
        <v>108.61931087236188</v>
      </c>
    </row>
    <row r="27" spans="1:14" ht="21" customHeight="1" thickBot="1" thickTop="1">
      <c r="A27" s="57" t="s">
        <v>14</v>
      </c>
      <c r="B27" s="15" t="s">
        <v>34</v>
      </c>
      <c r="C27" s="13">
        <v>115</v>
      </c>
      <c r="D27" s="13">
        <v>23</v>
      </c>
      <c r="E27" s="13">
        <v>1089</v>
      </c>
      <c r="F27" s="13">
        <v>207</v>
      </c>
      <c r="G27" s="13">
        <v>1904</v>
      </c>
      <c r="H27" s="13">
        <v>119</v>
      </c>
      <c r="I27" s="14">
        <v>11</v>
      </c>
      <c r="J27" s="5">
        <f>SUM(C27:I27)</f>
        <v>3468</v>
      </c>
      <c r="K27" s="32">
        <v>604</v>
      </c>
      <c r="L27" s="33">
        <v>1413</v>
      </c>
      <c r="M27" s="28">
        <f>SUM(K27:L27)</f>
        <v>2017</v>
      </c>
      <c r="N27" s="36">
        <f>SUM(M27,J27)</f>
        <v>5485</v>
      </c>
    </row>
    <row r="28" spans="1:14" ht="21" customHeight="1" thickBot="1" thickTop="1">
      <c r="A28" s="57"/>
      <c r="B28" s="15" t="s">
        <v>33</v>
      </c>
      <c r="C28" s="13">
        <v>110</v>
      </c>
      <c r="D28" s="13">
        <v>9</v>
      </c>
      <c r="E28" s="13">
        <v>976</v>
      </c>
      <c r="F28" s="13">
        <v>220</v>
      </c>
      <c r="G28" s="13">
        <v>1542</v>
      </c>
      <c r="H28" s="13">
        <v>120</v>
      </c>
      <c r="I28" s="14">
        <v>15</v>
      </c>
      <c r="J28" s="5">
        <f>SUM(C28:I28)</f>
        <v>2992</v>
      </c>
      <c r="K28" s="30">
        <v>490</v>
      </c>
      <c r="L28" s="31">
        <v>1330</v>
      </c>
      <c r="M28" s="28">
        <f>SUM(K28:L28)</f>
        <v>1820</v>
      </c>
      <c r="N28" s="36">
        <f>SUM(M28,J28)</f>
        <v>4812</v>
      </c>
    </row>
    <row r="29" spans="1:14" ht="21" customHeight="1" thickBot="1" thickTop="1">
      <c r="A29" s="58"/>
      <c r="B29" s="15" t="s">
        <v>20</v>
      </c>
      <c r="C29" s="6">
        <f>IF(C27=0,0,IF(C28=0,0,C27/C28*100))</f>
        <v>104.54545454545455</v>
      </c>
      <c r="D29" s="6">
        <f aca="true" t="shared" si="8" ref="D29:K29">IF(D27=0,0,IF(D28=0,0,D27/D28*100))</f>
        <v>255.55555555555554</v>
      </c>
      <c r="E29" s="6">
        <f t="shared" si="8"/>
        <v>111.57786885245902</v>
      </c>
      <c r="F29" s="6">
        <f t="shared" si="8"/>
        <v>94.0909090909091</v>
      </c>
      <c r="G29" s="6">
        <f t="shared" si="8"/>
        <v>123.47600518806745</v>
      </c>
      <c r="H29" s="6">
        <f t="shared" si="8"/>
        <v>99.16666666666667</v>
      </c>
      <c r="I29" s="7">
        <f t="shared" si="8"/>
        <v>73.33333333333333</v>
      </c>
      <c r="J29" s="8">
        <f t="shared" si="8"/>
        <v>115.90909090909092</v>
      </c>
      <c r="K29" s="24">
        <f t="shared" si="8"/>
        <v>123.26530612244898</v>
      </c>
      <c r="L29" s="25">
        <f>IF(L27=0,0,IF(L28=0,0,L27/L28*100))</f>
        <v>106.24060150375941</v>
      </c>
      <c r="M29" s="8">
        <f>IF(M27=0,0,IF(M28=0,0,M27/M28*100))</f>
        <v>110.82417582417582</v>
      </c>
      <c r="N29" s="37">
        <f>IF(N27=0,0,IF(N28=0,0,N27/N28*100))</f>
        <v>113.98586866167915</v>
      </c>
    </row>
    <row r="30" spans="1:14" ht="21" customHeight="1" thickBot="1" thickTop="1">
      <c r="A30" s="56" t="s">
        <v>15</v>
      </c>
      <c r="B30" s="15" t="s">
        <v>34</v>
      </c>
      <c r="C30" s="3">
        <v>114</v>
      </c>
      <c r="D30" s="3">
        <v>11</v>
      </c>
      <c r="E30" s="3">
        <v>761</v>
      </c>
      <c r="F30" s="3">
        <v>163</v>
      </c>
      <c r="G30" s="3">
        <v>1026</v>
      </c>
      <c r="H30" s="3">
        <v>92</v>
      </c>
      <c r="I30" s="4">
        <v>17</v>
      </c>
      <c r="J30" s="5">
        <f>SUM(C30:I30)</f>
        <v>2184</v>
      </c>
      <c r="K30" s="30">
        <v>436</v>
      </c>
      <c r="L30" s="31">
        <v>1131</v>
      </c>
      <c r="M30" s="28">
        <f>SUM(K30:L30)</f>
        <v>1567</v>
      </c>
      <c r="N30" s="36">
        <f>SUM(M30,J30)</f>
        <v>3751</v>
      </c>
    </row>
    <row r="31" spans="1:14" ht="21" customHeight="1" thickBot="1" thickTop="1">
      <c r="A31" s="57"/>
      <c r="B31" s="15" t="s">
        <v>33</v>
      </c>
      <c r="C31" s="3">
        <v>128</v>
      </c>
      <c r="D31" s="3">
        <v>4</v>
      </c>
      <c r="E31" s="3">
        <v>714</v>
      </c>
      <c r="F31" s="3">
        <v>166</v>
      </c>
      <c r="G31" s="3">
        <v>834</v>
      </c>
      <c r="H31" s="3">
        <v>77</v>
      </c>
      <c r="I31" s="4">
        <v>16</v>
      </c>
      <c r="J31" s="5">
        <f>SUM(C31:I31)</f>
        <v>1939</v>
      </c>
      <c r="K31" s="30">
        <v>382</v>
      </c>
      <c r="L31" s="31">
        <v>1142</v>
      </c>
      <c r="M31" s="28">
        <f>SUM(K31:L31)</f>
        <v>1524</v>
      </c>
      <c r="N31" s="36">
        <f>SUM(M31,J31)</f>
        <v>3463</v>
      </c>
    </row>
    <row r="32" spans="1:14" ht="21" customHeight="1" thickBot="1" thickTop="1">
      <c r="A32" s="58"/>
      <c r="B32" s="15" t="s">
        <v>20</v>
      </c>
      <c r="C32" s="6">
        <f>IF(C30=0,0,IF(C31=0,0,C30/C31*100))</f>
        <v>89.0625</v>
      </c>
      <c r="D32" s="6">
        <f aca="true" t="shared" si="9" ref="D32:K32">IF(D30=0,0,IF(D31=0,0,D30/D31*100))</f>
        <v>275</v>
      </c>
      <c r="E32" s="6">
        <f t="shared" si="9"/>
        <v>106.58263305322129</v>
      </c>
      <c r="F32" s="6">
        <f t="shared" si="9"/>
        <v>98.19277108433735</v>
      </c>
      <c r="G32" s="6">
        <f t="shared" si="9"/>
        <v>123.02158273381293</v>
      </c>
      <c r="H32" s="6">
        <f t="shared" si="9"/>
        <v>119.48051948051948</v>
      </c>
      <c r="I32" s="7">
        <f t="shared" si="9"/>
        <v>106.25</v>
      </c>
      <c r="J32" s="8">
        <f t="shared" si="9"/>
        <v>112.63537906137185</v>
      </c>
      <c r="K32" s="24">
        <f t="shared" si="9"/>
        <v>114.13612565445025</v>
      </c>
      <c r="L32" s="25">
        <f>IF(L30=0,0,IF(L31=0,0,L30/L31*100))</f>
        <v>99.03677758318739</v>
      </c>
      <c r="M32" s="8">
        <f>IF(M30=0,0,IF(M31=0,0,M30/M31*100))</f>
        <v>102.82152230971128</v>
      </c>
      <c r="N32" s="37">
        <f>IF(N30=0,0,IF(N31=0,0,N30/N31*100))</f>
        <v>108.31648859370489</v>
      </c>
    </row>
    <row r="33" spans="1:14" ht="21" customHeight="1" thickBot="1" thickTop="1">
      <c r="A33" s="56" t="s">
        <v>16</v>
      </c>
      <c r="B33" s="15" t="s">
        <v>34</v>
      </c>
      <c r="C33" s="3">
        <v>136</v>
      </c>
      <c r="D33" s="3">
        <v>8</v>
      </c>
      <c r="E33" s="3">
        <v>1052</v>
      </c>
      <c r="F33" s="3">
        <v>234</v>
      </c>
      <c r="G33" s="3">
        <v>1497</v>
      </c>
      <c r="H33" s="3">
        <v>110</v>
      </c>
      <c r="I33" s="4">
        <v>42</v>
      </c>
      <c r="J33" s="5">
        <f>SUM(C33:I33)</f>
        <v>3079</v>
      </c>
      <c r="K33" s="30">
        <v>535</v>
      </c>
      <c r="L33" s="31">
        <v>1807</v>
      </c>
      <c r="M33" s="28">
        <f>SUM(K33:L33)</f>
        <v>2342</v>
      </c>
      <c r="N33" s="36">
        <f>SUM(M33,J33)</f>
        <v>5421</v>
      </c>
    </row>
    <row r="34" spans="1:14" ht="21" customHeight="1" thickBot="1" thickTop="1">
      <c r="A34" s="57"/>
      <c r="B34" s="15" t="s">
        <v>33</v>
      </c>
      <c r="C34" s="3">
        <v>158</v>
      </c>
      <c r="D34" s="3">
        <v>14</v>
      </c>
      <c r="E34" s="3">
        <v>1176</v>
      </c>
      <c r="F34" s="3">
        <v>217</v>
      </c>
      <c r="G34" s="3">
        <v>1266</v>
      </c>
      <c r="H34" s="3">
        <v>118</v>
      </c>
      <c r="I34" s="4">
        <v>23</v>
      </c>
      <c r="J34" s="5">
        <f>SUM(C34:I34)</f>
        <v>2972</v>
      </c>
      <c r="K34" s="30">
        <v>530</v>
      </c>
      <c r="L34" s="31">
        <v>1704</v>
      </c>
      <c r="M34" s="28">
        <f>SUM(K34:L34)</f>
        <v>2234</v>
      </c>
      <c r="N34" s="36">
        <f>SUM(M34,J34)</f>
        <v>5206</v>
      </c>
    </row>
    <row r="35" spans="1:14" ht="21" customHeight="1" thickBot="1" thickTop="1">
      <c r="A35" s="58"/>
      <c r="B35" s="15" t="s">
        <v>20</v>
      </c>
      <c r="C35" s="6">
        <f>IF(C33=0,0,IF(C34=0,0,C33/C34*100))</f>
        <v>86.07594936708861</v>
      </c>
      <c r="D35" s="6">
        <f aca="true" t="shared" si="10" ref="D35:K35">IF(D33=0,0,IF(D34=0,0,D33/D34*100))</f>
        <v>57.14285714285714</v>
      </c>
      <c r="E35" s="6">
        <f t="shared" si="10"/>
        <v>89.45578231292517</v>
      </c>
      <c r="F35" s="6">
        <f t="shared" si="10"/>
        <v>107.83410138248848</v>
      </c>
      <c r="G35" s="6">
        <f t="shared" si="10"/>
        <v>118.24644549763033</v>
      </c>
      <c r="H35" s="6">
        <f t="shared" si="10"/>
        <v>93.22033898305084</v>
      </c>
      <c r="I35" s="7">
        <f t="shared" si="10"/>
        <v>182.6086956521739</v>
      </c>
      <c r="J35" s="8">
        <f t="shared" si="10"/>
        <v>103.60026917900404</v>
      </c>
      <c r="K35" s="24">
        <f t="shared" si="10"/>
        <v>100.9433962264151</v>
      </c>
      <c r="L35" s="25">
        <f>IF(L33=0,0,IF(L34=0,0,L33/L34*100))</f>
        <v>106.04460093896712</v>
      </c>
      <c r="M35" s="8">
        <f>IF(M33=0,0,IF(M34=0,0,M33/M34*100))</f>
        <v>104.83437779767233</v>
      </c>
      <c r="N35" s="37">
        <f>IF(N33=0,0,IF(N34=0,0,N33/N34*100))</f>
        <v>104.12985017287745</v>
      </c>
    </row>
    <row r="36" spans="1:14" ht="21" customHeight="1" thickBot="1" thickTop="1">
      <c r="A36" s="56" t="s">
        <v>17</v>
      </c>
      <c r="B36" s="15" t="s">
        <v>34</v>
      </c>
      <c r="C36" s="3">
        <v>115</v>
      </c>
      <c r="D36" s="3">
        <v>15</v>
      </c>
      <c r="E36" s="3">
        <v>919</v>
      </c>
      <c r="F36" s="3">
        <v>166</v>
      </c>
      <c r="G36" s="3">
        <v>1206</v>
      </c>
      <c r="H36" s="3">
        <v>80</v>
      </c>
      <c r="I36" s="4">
        <v>42</v>
      </c>
      <c r="J36" s="5">
        <f>SUM(C36:I36)</f>
        <v>2543</v>
      </c>
      <c r="K36" s="30">
        <v>493</v>
      </c>
      <c r="L36" s="31">
        <v>1448</v>
      </c>
      <c r="M36" s="28">
        <f>SUM(K36:L36)</f>
        <v>1941</v>
      </c>
      <c r="N36" s="36">
        <f>SUM(M36,J36)</f>
        <v>4484</v>
      </c>
    </row>
    <row r="37" spans="1:14" ht="21" customHeight="1" thickBot="1" thickTop="1">
      <c r="A37" s="57"/>
      <c r="B37" s="15" t="s">
        <v>33</v>
      </c>
      <c r="C37" s="3">
        <v>101</v>
      </c>
      <c r="D37" s="3">
        <v>6</v>
      </c>
      <c r="E37" s="3">
        <v>965</v>
      </c>
      <c r="F37" s="3">
        <v>157</v>
      </c>
      <c r="G37" s="3">
        <v>1140</v>
      </c>
      <c r="H37" s="3">
        <v>103</v>
      </c>
      <c r="I37" s="4">
        <v>53</v>
      </c>
      <c r="J37" s="5">
        <f>SUM(C37:I37)</f>
        <v>2525</v>
      </c>
      <c r="K37" s="30">
        <v>522</v>
      </c>
      <c r="L37" s="31">
        <v>1360</v>
      </c>
      <c r="M37" s="28">
        <f>SUM(K37:L37)</f>
        <v>1882</v>
      </c>
      <c r="N37" s="36">
        <f>SUM(M37,J37)</f>
        <v>4407</v>
      </c>
    </row>
    <row r="38" spans="1:14" ht="21" customHeight="1" thickBot="1" thickTop="1">
      <c r="A38" s="58"/>
      <c r="B38" s="15" t="s">
        <v>20</v>
      </c>
      <c r="C38" s="6">
        <f>IF(C36=0,0,IF(C37=0,0,C36/C37*100))</f>
        <v>113.86138613861385</v>
      </c>
      <c r="D38" s="6">
        <f aca="true" t="shared" si="11" ref="D38:K38">IF(D36=0,0,IF(D37=0,0,D36/D37*100))</f>
        <v>250</v>
      </c>
      <c r="E38" s="6">
        <f t="shared" si="11"/>
        <v>95.23316062176166</v>
      </c>
      <c r="F38" s="6">
        <f t="shared" si="11"/>
        <v>105.73248407643312</v>
      </c>
      <c r="G38" s="6">
        <f t="shared" si="11"/>
        <v>105.78947368421052</v>
      </c>
      <c r="H38" s="6">
        <f t="shared" si="11"/>
        <v>77.66990291262135</v>
      </c>
      <c r="I38" s="7">
        <f t="shared" si="11"/>
        <v>79.24528301886792</v>
      </c>
      <c r="J38" s="8">
        <f t="shared" si="11"/>
        <v>100.7128712871287</v>
      </c>
      <c r="K38" s="24">
        <f t="shared" si="11"/>
        <v>94.44444444444444</v>
      </c>
      <c r="L38" s="25">
        <f>IF(L36=0,0,IF(L37=0,0,L36/L37*100))</f>
        <v>106.47058823529412</v>
      </c>
      <c r="M38" s="8">
        <f>IF(M36=0,0,IF(M37=0,0,M36/M37*100))</f>
        <v>103.13496280552603</v>
      </c>
      <c r="N38" s="37">
        <f>IF(N36=0,0,IF(N37=0,0,N36/N37*100))</f>
        <v>101.74722033129113</v>
      </c>
    </row>
    <row r="39" spans="1:14" ht="21" customHeight="1" thickBot="1" thickTop="1">
      <c r="A39" s="56" t="s">
        <v>18</v>
      </c>
      <c r="B39" s="15" t="s">
        <v>34</v>
      </c>
      <c r="C39" s="3">
        <v>101</v>
      </c>
      <c r="D39" s="3">
        <v>12</v>
      </c>
      <c r="E39" s="3">
        <v>829</v>
      </c>
      <c r="F39" s="3">
        <v>176</v>
      </c>
      <c r="G39" s="3">
        <v>1302</v>
      </c>
      <c r="H39" s="3">
        <v>112</v>
      </c>
      <c r="I39" s="4">
        <v>75</v>
      </c>
      <c r="J39" s="5">
        <f>SUM(C39:I39)</f>
        <v>2607</v>
      </c>
      <c r="K39" s="30">
        <v>583</v>
      </c>
      <c r="L39" s="31">
        <v>1393</v>
      </c>
      <c r="M39" s="28">
        <f>SUM(K39:L39)</f>
        <v>1976</v>
      </c>
      <c r="N39" s="36">
        <f>SUM(M39,J39)</f>
        <v>4583</v>
      </c>
    </row>
    <row r="40" spans="1:14" ht="21" customHeight="1" thickBot="1" thickTop="1">
      <c r="A40" s="57"/>
      <c r="B40" s="15" t="s">
        <v>33</v>
      </c>
      <c r="C40" s="3">
        <v>114</v>
      </c>
      <c r="D40" s="3">
        <v>12</v>
      </c>
      <c r="E40" s="3">
        <v>870</v>
      </c>
      <c r="F40" s="3">
        <v>189</v>
      </c>
      <c r="G40" s="3">
        <v>1282</v>
      </c>
      <c r="H40" s="3">
        <v>80</v>
      </c>
      <c r="I40" s="4">
        <v>73</v>
      </c>
      <c r="J40" s="5">
        <f>SUM(C40:I40)</f>
        <v>2620</v>
      </c>
      <c r="K40" s="30">
        <v>629</v>
      </c>
      <c r="L40" s="31">
        <v>1397</v>
      </c>
      <c r="M40" s="28">
        <f>SUM(K40:L40)</f>
        <v>2026</v>
      </c>
      <c r="N40" s="36">
        <f>SUM(M40,J40)</f>
        <v>4646</v>
      </c>
    </row>
    <row r="41" spans="1:14" ht="21" customHeight="1" thickBot="1" thickTop="1">
      <c r="A41" s="58"/>
      <c r="B41" s="15" t="s">
        <v>20</v>
      </c>
      <c r="C41" s="6">
        <f>IF(C39=0,0,IF(C40=0,0,C39/C40*100))</f>
        <v>88.59649122807018</v>
      </c>
      <c r="D41" s="6">
        <f aca="true" t="shared" si="12" ref="D41:K41">IF(D39=0,0,IF(D40=0,0,D39/D40*100))</f>
        <v>100</v>
      </c>
      <c r="E41" s="6">
        <f t="shared" si="12"/>
        <v>95.28735632183908</v>
      </c>
      <c r="F41" s="6">
        <f t="shared" si="12"/>
        <v>93.12169312169311</v>
      </c>
      <c r="G41" s="6">
        <f t="shared" si="12"/>
        <v>101.56006240249611</v>
      </c>
      <c r="H41" s="6">
        <f t="shared" si="12"/>
        <v>140</v>
      </c>
      <c r="I41" s="7">
        <f t="shared" si="12"/>
        <v>102.73972602739727</v>
      </c>
      <c r="J41" s="8">
        <f t="shared" si="12"/>
        <v>99.50381679389312</v>
      </c>
      <c r="K41" s="24">
        <f t="shared" si="12"/>
        <v>92.68680445151033</v>
      </c>
      <c r="L41" s="25">
        <f>IF(L39=0,0,IF(L40=0,0,L39/L40*100))</f>
        <v>99.71367215461704</v>
      </c>
      <c r="M41" s="8">
        <f>IF(M39=0,0,IF(M40=0,0,M39/M40*100))</f>
        <v>97.53208292201381</v>
      </c>
      <c r="N41" s="37">
        <f>IF(N39=0,0,IF(N40=0,0,N39/N40*100))</f>
        <v>98.64399483426604</v>
      </c>
    </row>
    <row r="42" spans="1:14" ht="21" customHeight="1" thickBot="1" thickTop="1">
      <c r="A42" s="60" t="s">
        <v>19</v>
      </c>
      <c r="B42" s="15" t="s">
        <v>34</v>
      </c>
      <c r="C42" s="3">
        <v>129</v>
      </c>
      <c r="D42" s="3">
        <v>22</v>
      </c>
      <c r="E42" s="3">
        <v>697</v>
      </c>
      <c r="F42" s="3">
        <v>168</v>
      </c>
      <c r="G42" s="3">
        <v>989</v>
      </c>
      <c r="H42" s="3">
        <v>83</v>
      </c>
      <c r="I42" s="4">
        <v>42</v>
      </c>
      <c r="J42" s="5">
        <f>SUM(C42:I42)</f>
        <v>2130</v>
      </c>
      <c r="K42" s="30">
        <v>489</v>
      </c>
      <c r="L42" s="31">
        <v>1119</v>
      </c>
      <c r="M42" s="28">
        <f>SUM(K42:L42)</f>
        <v>1608</v>
      </c>
      <c r="N42" s="36">
        <f>SUM(M42,J42)</f>
        <v>3738</v>
      </c>
    </row>
    <row r="43" spans="1:14" ht="21" customHeight="1" thickBot="1" thickTop="1">
      <c r="A43" s="60"/>
      <c r="B43" s="15" t="s">
        <v>33</v>
      </c>
      <c r="C43" s="3">
        <v>111</v>
      </c>
      <c r="D43" s="3">
        <v>23</v>
      </c>
      <c r="E43" s="3">
        <v>682</v>
      </c>
      <c r="F43" s="3">
        <v>206</v>
      </c>
      <c r="G43" s="3">
        <v>952</v>
      </c>
      <c r="H43" s="3">
        <v>98</v>
      </c>
      <c r="I43" s="4">
        <v>47</v>
      </c>
      <c r="J43" s="5">
        <f>SUM(C43:I43)</f>
        <v>2119</v>
      </c>
      <c r="K43" s="30">
        <v>430</v>
      </c>
      <c r="L43" s="31">
        <v>1139</v>
      </c>
      <c r="M43" s="28">
        <f>SUM(K43:L43)</f>
        <v>1569</v>
      </c>
      <c r="N43" s="36">
        <f>SUM(M43,J43)</f>
        <v>3688</v>
      </c>
    </row>
    <row r="44" spans="1:14" ht="21" customHeight="1" thickBot="1" thickTop="1">
      <c r="A44" s="61"/>
      <c r="B44" s="15" t="s">
        <v>20</v>
      </c>
      <c r="C44" s="9">
        <f>IF(C42=0,0,IF(C43=0,0,C42/C43*100))</f>
        <v>116.21621621621621</v>
      </c>
      <c r="D44" s="9">
        <f aca="true" t="shared" si="13" ref="D44:K44">IF(D42=0,0,IF(D43=0,0,D42/D43*100))</f>
        <v>95.65217391304348</v>
      </c>
      <c r="E44" s="9">
        <f t="shared" si="13"/>
        <v>102.19941348973607</v>
      </c>
      <c r="F44" s="9">
        <f t="shared" si="13"/>
        <v>81.55339805825243</v>
      </c>
      <c r="G44" s="9">
        <f t="shared" si="13"/>
        <v>103.88655462184875</v>
      </c>
      <c r="H44" s="9">
        <f t="shared" si="13"/>
        <v>84.6938775510204</v>
      </c>
      <c r="I44" s="10">
        <f t="shared" si="13"/>
        <v>89.36170212765957</v>
      </c>
      <c r="J44" s="8">
        <f t="shared" si="13"/>
        <v>100.51911278905143</v>
      </c>
      <c r="K44" s="26">
        <f t="shared" si="13"/>
        <v>113.72093023255813</v>
      </c>
      <c r="L44" s="27">
        <f>IF(L42=0,0,IF(L43=0,0,L42/L43*100))</f>
        <v>98.24407374890255</v>
      </c>
      <c r="M44" s="8">
        <f>IF(M42=0,0,IF(M43=0,0,M42/M43*100))</f>
        <v>102.48565965583174</v>
      </c>
      <c r="N44" s="37">
        <f>IF(N42=0,0,IF(N43=0,0,N42/N43*100))</f>
        <v>101.35574837310195</v>
      </c>
    </row>
    <row r="45" spans="1:14" ht="22.5" customHeight="1" thickBot="1" thickTop="1">
      <c r="A45" s="55" t="s">
        <v>22</v>
      </c>
      <c r="B45" s="17" t="s">
        <v>34</v>
      </c>
      <c r="C45" s="5">
        <f>SUM(C27,C30,C33,C36,C39,C42)</f>
        <v>710</v>
      </c>
      <c r="D45" s="5">
        <f aca="true" t="shared" si="14" ref="D45:L46">SUM(D27,D30,D33,D36,D39,D42)</f>
        <v>91</v>
      </c>
      <c r="E45" s="5">
        <f t="shared" si="14"/>
        <v>5347</v>
      </c>
      <c r="F45" s="5">
        <f t="shared" si="14"/>
        <v>1114</v>
      </c>
      <c r="G45" s="5">
        <f t="shared" si="14"/>
        <v>7924</v>
      </c>
      <c r="H45" s="5">
        <f t="shared" si="14"/>
        <v>596</v>
      </c>
      <c r="I45" s="11">
        <f t="shared" si="14"/>
        <v>229</v>
      </c>
      <c r="J45" s="5">
        <f>SUM(C45:I45)</f>
        <v>16011</v>
      </c>
      <c r="K45" s="11">
        <f t="shared" si="14"/>
        <v>3140</v>
      </c>
      <c r="L45" s="11">
        <f t="shared" si="14"/>
        <v>8311</v>
      </c>
      <c r="M45" s="28">
        <f>SUM(K45:L45)</f>
        <v>11451</v>
      </c>
      <c r="N45" s="36">
        <f>SUM(M45,J45)</f>
        <v>27462</v>
      </c>
    </row>
    <row r="46" spans="1:14" ht="22.5" customHeight="1" thickBot="1" thickTop="1">
      <c r="A46" s="55"/>
      <c r="B46" s="17" t="s">
        <v>33</v>
      </c>
      <c r="C46" s="5">
        <f>SUM(C28,C31,C34,C37,C40,C43)</f>
        <v>722</v>
      </c>
      <c r="D46" s="5">
        <f aca="true" t="shared" si="15" ref="D46:I46">SUM(D28,D31,D34,D37,D40,D43)</f>
        <v>68</v>
      </c>
      <c r="E46" s="5">
        <f t="shared" si="15"/>
        <v>5383</v>
      </c>
      <c r="F46" s="5">
        <f t="shared" si="15"/>
        <v>1155</v>
      </c>
      <c r="G46" s="5">
        <f t="shared" si="15"/>
        <v>7016</v>
      </c>
      <c r="H46" s="5">
        <f t="shared" si="15"/>
        <v>596</v>
      </c>
      <c r="I46" s="11">
        <f t="shared" si="15"/>
        <v>227</v>
      </c>
      <c r="J46" s="5">
        <f>SUM(C46:I46)</f>
        <v>15167</v>
      </c>
      <c r="K46" s="11">
        <f t="shared" si="14"/>
        <v>2983</v>
      </c>
      <c r="L46" s="11">
        <f t="shared" si="14"/>
        <v>8072</v>
      </c>
      <c r="M46" s="28">
        <f>SUM(K46:L46)</f>
        <v>11055</v>
      </c>
      <c r="N46" s="36">
        <f>SUM(M46,J46)</f>
        <v>26222</v>
      </c>
    </row>
    <row r="47" spans="1:14" ht="22.5" customHeight="1" thickBot="1" thickTop="1">
      <c r="A47" s="55"/>
      <c r="B47" s="17" t="s">
        <v>20</v>
      </c>
      <c r="C47" s="8">
        <f>IF(C45=0,0,IF(C46=0,0,C45/C46*100))</f>
        <v>98.33795013850416</v>
      </c>
      <c r="D47" s="8">
        <f aca="true" t="shared" si="16" ref="D47:K47">IF(D45=0,0,IF(D46=0,0,D45/D46*100))</f>
        <v>133.8235294117647</v>
      </c>
      <c r="E47" s="8">
        <f t="shared" si="16"/>
        <v>99.33122793981052</v>
      </c>
      <c r="F47" s="8">
        <f t="shared" si="16"/>
        <v>96.45021645021646</v>
      </c>
      <c r="G47" s="8">
        <f t="shared" si="16"/>
        <v>112.9418472063854</v>
      </c>
      <c r="H47" s="8">
        <f t="shared" si="16"/>
        <v>100</v>
      </c>
      <c r="I47" s="12">
        <f t="shared" si="16"/>
        <v>100.88105726872247</v>
      </c>
      <c r="J47" s="8">
        <f t="shared" si="16"/>
        <v>105.56471286345355</v>
      </c>
      <c r="K47" s="8">
        <f t="shared" si="16"/>
        <v>105.26315789473684</v>
      </c>
      <c r="L47" s="12">
        <f>IF(L45=0,0,IF(L46=0,0,L45/L46*100))</f>
        <v>102.96085232903864</v>
      </c>
      <c r="M47" s="8">
        <f>IF(M45=0,0,IF(M46=0,0,M45/M46*100))</f>
        <v>103.5820895522388</v>
      </c>
      <c r="N47" s="37">
        <f>IF(N45=0,0,IF(N46=0,0,N45/N46*100))</f>
        <v>104.72885363435283</v>
      </c>
    </row>
    <row r="48" spans="1:14" ht="22.5" customHeight="1" thickBot="1" thickTop="1">
      <c r="A48" s="52" t="s">
        <v>7</v>
      </c>
      <c r="B48" s="38" t="s">
        <v>34</v>
      </c>
      <c r="C48" s="39">
        <f>SUM(C24,C45)</f>
        <v>1422</v>
      </c>
      <c r="D48" s="39">
        <f aca="true" t="shared" si="17" ref="D48:L49">SUM(D24,D45)</f>
        <v>204</v>
      </c>
      <c r="E48" s="39">
        <f t="shared" si="17"/>
        <v>11747</v>
      </c>
      <c r="F48" s="39">
        <f t="shared" si="17"/>
        <v>2295</v>
      </c>
      <c r="G48" s="39">
        <f t="shared" si="17"/>
        <v>16632</v>
      </c>
      <c r="H48" s="39">
        <f t="shared" si="17"/>
        <v>1143</v>
      </c>
      <c r="I48" s="40">
        <f t="shared" si="17"/>
        <v>333</v>
      </c>
      <c r="J48" s="39">
        <f>SUM(C48:I48)</f>
        <v>33776</v>
      </c>
      <c r="K48" s="40">
        <f t="shared" si="17"/>
        <v>6680</v>
      </c>
      <c r="L48" s="40">
        <f t="shared" si="17"/>
        <v>18246</v>
      </c>
      <c r="M48" s="36">
        <f>SUM(K48:L48)</f>
        <v>24926</v>
      </c>
      <c r="N48" s="36">
        <f>SUM(M48,J48)</f>
        <v>58702</v>
      </c>
    </row>
    <row r="49" spans="1:14" ht="22.5" customHeight="1" thickBot="1" thickTop="1">
      <c r="A49" s="53"/>
      <c r="B49" s="38" t="s">
        <v>33</v>
      </c>
      <c r="C49" s="39">
        <f>SUM(C25,C46)</f>
        <v>1348</v>
      </c>
      <c r="D49" s="39">
        <f aca="true" t="shared" si="18" ref="D49:I49">SUM(D25,D46)</f>
        <v>171</v>
      </c>
      <c r="E49" s="39">
        <f t="shared" si="18"/>
        <v>11758</v>
      </c>
      <c r="F49" s="39">
        <f t="shared" si="18"/>
        <v>2229</v>
      </c>
      <c r="G49" s="39">
        <f t="shared" si="18"/>
        <v>14271</v>
      </c>
      <c r="H49" s="39">
        <f t="shared" si="18"/>
        <v>1101</v>
      </c>
      <c r="I49" s="40">
        <f t="shared" si="18"/>
        <v>339</v>
      </c>
      <c r="J49" s="39">
        <f>SUM(C49:I49)</f>
        <v>31217</v>
      </c>
      <c r="K49" s="40">
        <f t="shared" si="17"/>
        <v>6399</v>
      </c>
      <c r="L49" s="40">
        <f t="shared" si="17"/>
        <v>17367</v>
      </c>
      <c r="M49" s="36">
        <f>SUM(K49:L49)</f>
        <v>23766</v>
      </c>
      <c r="N49" s="36">
        <f>SUM(M49,J49)</f>
        <v>54983</v>
      </c>
    </row>
    <row r="50" spans="1:14" ht="22.5" customHeight="1" thickBot="1" thickTop="1">
      <c r="A50" s="54"/>
      <c r="B50" s="38" t="s">
        <v>20</v>
      </c>
      <c r="C50" s="37">
        <f>IF(C48=0,0,IF(C49=0,0,C48/C49*100))</f>
        <v>105.48961424332344</v>
      </c>
      <c r="D50" s="37">
        <f aca="true" t="shared" si="19" ref="D50:K50">IF(D48=0,0,IF(D49=0,0,D48/D49*100))</f>
        <v>119.29824561403508</v>
      </c>
      <c r="E50" s="37">
        <f t="shared" si="19"/>
        <v>99.90644667460452</v>
      </c>
      <c r="F50" s="37">
        <f t="shared" si="19"/>
        <v>102.96096904441454</v>
      </c>
      <c r="G50" s="37">
        <f t="shared" si="19"/>
        <v>116.54404036157243</v>
      </c>
      <c r="H50" s="37">
        <f t="shared" si="19"/>
        <v>103.81471389645776</v>
      </c>
      <c r="I50" s="37">
        <f t="shared" si="19"/>
        <v>98.23008849557522</v>
      </c>
      <c r="J50" s="37">
        <f t="shared" si="19"/>
        <v>108.19745651407887</v>
      </c>
      <c r="K50" s="37">
        <f t="shared" si="19"/>
        <v>104.39131114236599</v>
      </c>
      <c r="L50" s="41">
        <f>IF(L48=0,0,IF(L49=0,0,L48/L49*100))</f>
        <v>105.06132319917083</v>
      </c>
      <c r="M50" s="37">
        <f>IF(M48=0,0,IF(M49=0,0,M48/M49*100))</f>
        <v>104.88092232601196</v>
      </c>
      <c r="N50" s="37">
        <f>IF(N48=0,0,IF(N49=0,0,N48/N49*100))</f>
        <v>106.76390884455196</v>
      </c>
    </row>
    <row r="51" ht="14.25" thickTop="1">
      <c r="K51" s="1" t="s">
        <v>29</v>
      </c>
    </row>
    <row r="56" spans="1:7" ht="17.25">
      <c r="A56" s="29"/>
      <c r="B56" s="29"/>
      <c r="C56" s="29"/>
      <c r="D56" s="29"/>
      <c r="E56" s="29"/>
      <c r="F56" s="29"/>
      <c r="G56" s="29"/>
    </row>
  </sheetData>
  <sheetProtection/>
  <mergeCells count="24">
    <mergeCell ref="A1:N1"/>
    <mergeCell ref="A36:A38"/>
    <mergeCell ref="A39:A41"/>
    <mergeCell ref="A42:A44"/>
    <mergeCell ref="A9:A11"/>
    <mergeCell ref="A12:A14"/>
    <mergeCell ref="A15:A17"/>
    <mergeCell ref="A18:A20"/>
    <mergeCell ref="J4:J5"/>
    <mergeCell ref="A6:A8"/>
    <mergeCell ref="A48:A50"/>
    <mergeCell ref="A45:A47"/>
    <mergeCell ref="A21:A23"/>
    <mergeCell ref="A27:A29"/>
    <mergeCell ref="A30:A32"/>
    <mergeCell ref="A33:A35"/>
    <mergeCell ref="A24:A26"/>
    <mergeCell ref="L4:L5"/>
    <mergeCell ref="M4:M5"/>
    <mergeCell ref="N4:N5"/>
    <mergeCell ref="A4:B5"/>
    <mergeCell ref="D4:D5"/>
    <mergeCell ref="H4:H5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showZeros="0" tabSelected="1" zoomScalePageLayoutView="0" workbookViewId="0" topLeftCell="A1">
      <pane ySplit="5" topLeftCell="A30" activePane="bottomLeft" state="frozen"/>
      <selection pane="topLeft" activeCell="N42" sqref="N42"/>
      <selection pane="bottomLeft" activeCell="N42" sqref="N42"/>
    </sheetView>
  </sheetViews>
  <sheetFormatPr defaultColWidth="9.00390625" defaultRowHeight="13.5"/>
  <cols>
    <col min="1" max="1" width="8.875" style="1" customWidth="1"/>
    <col min="2" max="2" width="8.50390625" style="1" customWidth="1"/>
    <col min="3" max="6" width="7.125" style="1" customWidth="1"/>
    <col min="7" max="8" width="7.50390625" style="1" customWidth="1"/>
    <col min="9" max="9" width="9.00390625" style="1" customWidth="1"/>
    <col min="10" max="11" width="10.25390625" style="1" customWidth="1"/>
    <col min="12" max="16384" width="9.00390625" style="1" customWidth="1"/>
  </cols>
  <sheetData>
    <row r="2" spans="1:12" ht="17.25">
      <c r="A2" s="59" t="s">
        <v>30</v>
      </c>
      <c r="B2" s="59"/>
      <c r="C2" s="59"/>
      <c r="D2" s="59"/>
      <c r="E2" s="59"/>
      <c r="F2" s="59"/>
      <c r="G2" s="59"/>
      <c r="H2" s="59"/>
      <c r="I2" s="29"/>
      <c r="J2" s="29"/>
      <c r="K2" s="29"/>
      <c r="L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8" ht="18" customHeight="1" thickBot="1" thickTop="1">
      <c r="A4" s="45"/>
      <c r="B4" s="46"/>
      <c r="C4" s="64" t="s">
        <v>31</v>
      </c>
      <c r="D4" s="64"/>
      <c r="E4" s="64" t="s">
        <v>32</v>
      </c>
      <c r="F4" s="65"/>
      <c r="G4" s="80" t="s">
        <v>7</v>
      </c>
      <c r="H4" s="81"/>
    </row>
    <row r="5" spans="1:8" ht="18" customHeight="1" thickBot="1" thickTop="1">
      <c r="A5" s="47"/>
      <c r="B5" s="48"/>
      <c r="C5" s="64"/>
      <c r="D5" s="64"/>
      <c r="E5" s="64"/>
      <c r="F5" s="65"/>
      <c r="G5" s="80"/>
      <c r="H5" s="81"/>
    </row>
    <row r="6" spans="1:8" ht="21" customHeight="1" thickBot="1" thickTop="1">
      <c r="A6" s="56" t="s">
        <v>8</v>
      </c>
      <c r="B6" s="34" t="s">
        <v>34</v>
      </c>
      <c r="C6" s="66">
        <v>258085</v>
      </c>
      <c r="D6" s="66"/>
      <c r="E6" s="66">
        <v>143565</v>
      </c>
      <c r="F6" s="67"/>
      <c r="G6" s="62">
        <f>SUM(C6:F6)</f>
        <v>401650</v>
      </c>
      <c r="H6" s="63"/>
    </row>
    <row r="7" spans="1:8" ht="21" customHeight="1" thickBot="1" thickTop="1">
      <c r="A7" s="57"/>
      <c r="B7" s="34" t="s">
        <v>33</v>
      </c>
      <c r="C7" s="66">
        <v>237661</v>
      </c>
      <c r="D7" s="66"/>
      <c r="E7" s="66">
        <v>145214</v>
      </c>
      <c r="F7" s="67"/>
      <c r="G7" s="62">
        <f>SUM(C7:F7)</f>
        <v>382875</v>
      </c>
      <c r="H7" s="63"/>
    </row>
    <row r="8" spans="1:8" ht="21" customHeight="1" thickBot="1" thickTop="1">
      <c r="A8" s="58"/>
      <c r="B8" s="34" t="s">
        <v>20</v>
      </c>
      <c r="C8" s="68">
        <f>IF(C6=0,0,IF(C7=0,0,C6/C7*100))</f>
        <v>108.59375328724528</v>
      </c>
      <c r="D8" s="68"/>
      <c r="E8" s="68">
        <f>IF(E6=0,0,IF(E7=0,0,E6/E7*100))</f>
        <v>98.86443455865137</v>
      </c>
      <c r="F8" s="69"/>
      <c r="G8" s="78">
        <f>IF(G6=0,0,IF(G7=0,0,G6/G7*100))</f>
        <v>104.90368919360105</v>
      </c>
      <c r="H8" s="79"/>
    </row>
    <row r="9" spans="1:8" ht="21" customHeight="1" thickBot="1" thickTop="1">
      <c r="A9" s="56" t="s">
        <v>9</v>
      </c>
      <c r="B9" s="34" t="s">
        <v>34</v>
      </c>
      <c r="C9" s="66">
        <v>312035</v>
      </c>
      <c r="D9" s="66"/>
      <c r="E9" s="66">
        <v>172690</v>
      </c>
      <c r="F9" s="67"/>
      <c r="G9" s="62">
        <f>SUM(C9:F9)</f>
        <v>484725</v>
      </c>
      <c r="H9" s="63"/>
    </row>
    <row r="10" spans="1:8" ht="21" customHeight="1" thickBot="1" thickTop="1">
      <c r="A10" s="57"/>
      <c r="B10" s="34" t="s">
        <v>33</v>
      </c>
      <c r="C10" s="66">
        <v>275165</v>
      </c>
      <c r="D10" s="66"/>
      <c r="E10" s="66">
        <v>176163</v>
      </c>
      <c r="F10" s="67"/>
      <c r="G10" s="62">
        <f>SUM(C10:F10)</f>
        <v>451328</v>
      </c>
      <c r="H10" s="63"/>
    </row>
    <row r="11" spans="1:8" ht="21" customHeight="1" thickBot="1" thickTop="1">
      <c r="A11" s="58"/>
      <c r="B11" s="34" t="s">
        <v>20</v>
      </c>
      <c r="C11" s="68">
        <f>IF(C9=0,0,IF(C10=0,0,C9/C10*100))</f>
        <v>113.39923318736031</v>
      </c>
      <c r="D11" s="68"/>
      <c r="E11" s="68">
        <f>IF(E9=0,0,IF(E10=0,0,E9/E10*100))</f>
        <v>98.02853039514541</v>
      </c>
      <c r="F11" s="69"/>
      <c r="G11" s="78">
        <f>IF(G9=0,0,IF(G10=0,0,G9/G10*100))</f>
        <v>107.39971816505955</v>
      </c>
      <c r="H11" s="79"/>
    </row>
    <row r="12" spans="1:8" ht="21" customHeight="1" thickBot="1" thickTop="1">
      <c r="A12" s="56" t="s">
        <v>10</v>
      </c>
      <c r="B12" s="34" t="s">
        <v>34</v>
      </c>
      <c r="C12" s="66">
        <v>460654</v>
      </c>
      <c r="D12" s="66"/>
      <c r="E12" s="66">
        <v>230720</v>
      </c>
      <c r="F12" s="67"/>
      <c r="G12" s="62">
        <f>SUM(C12:F12)</f>
        <v>691374</v>
      </c>
      <c r="H12" s="63"/>
    </row>
    <row r="13" spans="1:8" ht="21" customHeight="1" thickBot="1" thickTop="1">
      <c r="A13" s="57"/>
      <c r="B13" s="34" t="s">
        <v>33</v>
      </c>
      <c r="C13" s="66">
        <v>404813</v>
      </c>
      <c r="D13" s="66"/>
      <c r="E13" s="66">
        <v>231088</v>
      </c>
      <c r="F13" s="67"/>
      <c r="G13" s="62">
        <f>SUM(C13:F13)</f>
        <v>635901</v>
      </c>
      <c r="H13" s="63"/>
    </row>
    <row r="14" spans="1:8" ht="21" customHeight="1" thickBot="1" thickTop="1">
      <c r="A14" s="58"/>
      <c r="B14" s="34" t="s">
        <v>20</v>
      </c>
      <c r="C14" s="68">
        <f>IF(C12=0,0,IF(C13=0,0,C12/C13*100))</f>
        <v>113.79427044091963</v>
      </c>
      <c r="D14" s="68"/>
      <c r="E14" s="68">
        <f>IF(E12=0,0,IF(E13=0,0,E12/E13*100))</f>
        <v>99.84075330609984</v>
      </c>
      <c r="F14" s="69"/>
      <c r="G14" s="78">
        <f>IF(G12=0,0,IF(G13=0,0,G12/G13*100))</f>
        <v>108.72352771893739</v>
      </c>
      <c r="H14" s="79"/>
    </row>
    <row r="15" spans="1:8" ht="21" customHeight="1" thickBot="1" thickTop="1">
      <c r="A15" s="56" t="s">
        <v>11</v>
      </c>
      <c r="B15" s="34" t="s">
        <v>34</v>
      </c>
      <c r="C15" s="70">
        <v>224220</v>
      </c>
      <c r="D15" s="71"/>
      <c r="E15" s="70">
        <v>130527</v>
      </c>
      <c r="F15" s="82"/>
      <c r="G15" s="62">
        <f>SUM(C15:F15)</f>
        <v>354747</v>
      </c>
      <c r="H15" s="63"/>
    </row>
    <row r="16" spans="1:8" ht="21" customHeight="1" thickBot="1" thickTop="1">
      <c r="A16" s="57"/>
      <c r="B16" s="34" t="s">
        <v>33</v>
      </c>
      <c r="C16" s="70">
        <v>212713</v>
      </c>
      <c r="D16" s="71"/>
      <c r="E16" s="70">
        <v>112034</v>
      </c>
      <c r="F16" s="82"/>
      <c r="G16" s="62">
        <f>SUM(C16:F16)</f>
        <v>324747</v>
      </c>
      <c r="H16" s="63"/>
    </row>
    <row r="17" spans="1:8" ht="21" customHeight="1" thickBot="1" thickTop="1">
      <c r="A17" s="58"/>
      <c r="B17" s="34" t="s">
        <v>20</v>
      </c>
      <c r="C17" s="68">
        <f>IF(C15=0,0,IF(C16=0,0,C15/C16*100))</f>
        <v>105.40963645851453</v>
      </c>
      <c r="D17" s="68"/>
      <c r="E17" s="68">
        <f>IF(E15=0,0,IF(E16=0,0,E15/E16*100))</f>
        <v>116.50659621186425</v>
      </c>
      <c r="F17" s="69"/>
      <c r="G17" s="78">
        <f>IF(G15=0,0,IF(G16=0,0,G15/G16*100))</f>
        <v>109.23796062781182</v>
      </c>
      <c r="H17" s="79"/>
    </row>
    <row r="18" spans="1:8" ht="21" customHeight="1" thickBot="1" thickTop="1">
      <c r="A18" s="56" t="s">
        <v>12</v>
      </c>
      <c r="B18" s="34" t="s">
        <v>34</v>
      </c>
      <c r="C18" s="66">
        <v>237512</v>
      </c>
      <c r="D18" s="66"/>
      <c r="E18" s="66">
        <v>135064</v>
      </c>
      <c r="F18" s="67"/>
      <c r="G18" s="62">
        <f>SUM(C18:F18)</f>
        <v>372576</v>
      </c>
      <c r="H18" s="63"/>
    </row>
    <row r="19" spans="1:8" ht="21" customHeight="1" thickBot="1" thickTop="1">
      <c r="A19" s="57"/>
      <c r="B19" s="34" t="s">
        <v>33</v>
      </c>
      <c r="C19" s="66">
        <v>223753</v>
      </c>
      <c r="D19" s="66"/>
      <c r="E19" s="66">
        <v>107834</v>
      </c>
      <c r="F19" s="67"/>
      <c r="G19" s="62">
        <f>SUM(C19:F19)</f>
        <v>331587</v>
      </c>
      <c r="H19" s="63"/>
    </row>
    <row r="20" spans="1:8" ht="21" customHeight="1" thickBot="1" thickTop="1">
      <c r="A20" s="58"/>
      <c r="B20" s="34" t="s">
        <v>20</v>
      </c>
      <c r="C20" s="68">
        <f>IF(C18=0,0,IF(C19=0,0,C18/C19*100))</f>
        <v>106.14919129575917</v>
      </c>
      <c r="D20" s="68"/>
      <c r="E20" s="68">
        <f>IF(E18=0,0,IF(E19=0,0,E18/E19*100))</f>
        <v>125.25177587773801</v>
      </c>
      <c r="F20" s="69"/>
      <c r="G20" s="78">
        <f>IF(G18=0,0,IF(G19=0,0,G18/G19*100))</f>
        <v>112.36146169783497</v>
      </c>
      <c r="H20" s="79"/>
    </row>
    <row r="21" spans="1:8" ht="21" customHeight="1" thickBot="1" thickTop="1">
      <c r="A21" s="56" t="s">
        <v>13</v>
      </c>
      <c r="B21" s="34" t="s">
        <v>34</v>
      </c>
      <c r="C21" s="66">
        <v>315744</v>
      </c>
      <c r="D21" s="66"/>
      <c r="E21" s="66">
        <v>161725</v>
      </c>
      <c r="F21" s="67"/>
      <c r="G21" s="62">
        <f>SUM(C21:F21)</f>
        <v>477469</v>
      </c>
      <c r="H21" s="63"/>
    </row>
    <row r="22" spans="1:8" ht="21" customHeight="1" thickBot="1" thickTop="1">
      <c r="A22" s="57"/>
      <c r="B22" s="34" t="s">
        <v>33</v>
      </c>
      <c r="C22" s="66">
        <v>287770</v>
      </c>
      <c r="D22" s="66"/>
      <c r="E22" s="66">
        <v>133141</v>
      </c>
      <c r="F22" s="67"/>
      <c r="G22" s="62">
        <f>SUM(C22:F22)</f>
        <v>420911</v>
      </c>
      <c r="H22" s="63"/>
    </row>
    <row r="23" spans="1:8" ht="21" customHeight="1" thickBot="1" thickTop="1">
      <c r="A23" s="57"/>
      <c r="B23" s="35" t="s">
        <v>20</v>
      </c>
      <c r="C23" s="73">
        <f>IF(C21=0,0,IF(C22=0,0,C21/C22*100))</f>
        <v>109.72095770928172</v>
      </c>
      <c r="D23" s="73"/>
      <c r="E23" s="73">
        <f>IF(E21=0,0,IF(E22=0,0,E21/E22*100))</f>
        <v>121.46896898776485</v>
      </c>
      <c r="F23" s="84"/>
      <c r="G23" s="78">
        <f>IF(G21=0,0,IF(G22=0,0,G21/G22*100))</f>
        <v>113.43704488597352</v>
      </c>
      <c r="H23" s="79"/>
    </row>
    <row r="24" spans="1:8" ht="22.5" customHeight="1" thickBot="1" thickTop="1">
      <c r="A24" s="55" t="s">
        <v>21</v>
      </c>
      <c r="B24" s="17" t="s">
        <v>34</v>
      </c>
      <c r="C24" s="74">
        <f>SUM(C6,C9,C12,C15,C18,C21)</f>
        <v>1808250</v>
      </c>
      <c r="D24" s="75"/>
      <c r="E24" s="74">
        <f>SUM(E6,E9,E12,E15,E18,E21)</f>
        <v>974291</v>
      </c>
      <c r="F24" s="75"/>
      <c r="G24" s="62">
        <f>SUM(C24:F24)</f>
        <v>2782541</v>
      </c>
      <c r="H24" s="63"/>
    </row>
    <row r="25" spans="1:8" ht="22.5" customHeight="1" thickBot="1" thickTop="1">
      <c r="A25" s="55"/>
      <c r="B25" s="17" t="s">
        <v>33</v>
      </c>
      <c r="C25" s="74">
        <f>SUM(C7,C10,C13,C16,C19,C22)</f>
        <v>1641875</v>
      </c>
      <c r="D25" s="75"/>
      <c r="E25" s="74">
        <f>SUM(E7,E10,E13,E16,E19,E22)</f>
        <v>905474</v>
      </c>
      <c r="F25" s="75"/>
      <c r="G25" s="62">
        <f>SUM(C25:F25)</f>
        <v>2547349</v>
      </c>
      <c r="H25" s="63"/>
    </row>
    <row r="26" spans="1:8" ht="22.5" customHeight="1" thickBot="1" thickTop="1">
      <c r="A26" s="55"/>
      <c r="B26" s="17" t="s">
        <v>20</v>
      </c>
      <c r="C26" s="76">
        <f>IF(C24=0,0,IF(C25=0,0,C24/C25*100))</f>
        <v>110.13323182337267</v>
      </c>
      <c r="D26" s="77"/>
      <c r="E26" s="76">
        <f>IF(E24=0,0,IF(E25=0,0,E24/E25*100))</f>
        <v>107.60010778884872</v>
      </c>
      <c r="F26" s="77"/>
      <c r="G26" s="78">
        <f>IF(G24=0,0,IF(G25=0,0,G24/G25*100))</f>
        <v>109.23281419232308</v>
      </c>
      <c r="H26" s="79"/>
    </row>
    <row r="27" spans="1:8" ht="21" customHeight="1" thickBot="1" thickTop="1">
      <c r="A27" s="57" t="s">
        <v>14</v>
      </c>
      <c r="B27" s="34" t="s">
        <v>34</v>
      </c>
      <c r="C27" s="72">
        <v>278517</v>
      </c>
      <c r="D27" s="72"/>
      <c r="E27" s="72">
        <v>149030</v>
      </c>
      <c r="F27" s="83"/>
      <c r="G27" s="62">
        <f>SUM(C27:F27)</f>
        <v>427547</v>
      </c>
      <c r="H27" s="63"/>
    </row>
    <row r="28" spans="1:8" ht="21" customHeight="1" thickBot="1" thickTop="1">
      <c r="A28" s="57"/>
      <c r="B28" s="34" t="s">
        <v>33</v>
      </c>
      <c r="C28" s="66">
        <v>281753</v>
      </c>
      <c r="D28" s="66"/>
      <c r="E28" s="66">
        <v>133852</v>
      </c>
      <c r="F28" s="67"/>
      <c r="G28" s="62">
        <f>SUM(C28:F28)</f>
        <v>415605</v>
      </c>
      <c r="H28" s="63"/>
    </row>
    <row r="29" spans="1:8" ht="21" customHeight="1" thickBot="1" thickTop="1">
      <c r="A29" s="58"/>
      <c r="B29" s="34" t="s">
        <v>20</v>
      </c>
      <c r="C29" s="68">
        <f>IF(C27=0,0,IF(C28=0,0,C27/C28*100))</f>
        <v>98.8514762930652</v>
      </c>
      <c r="D29" s="68"/>
      <c r="E29" s="68">
        <f>IF(E27=0,0,IF(E28=0,0,E27/E28*100))</f>
        <v>111.33938977378</v>
      </c>
      <c r="F29" s="69"/>
      <c r="G29" s="78">
        <f>IF(G27=0,0,IF(G28=0,0,G27/G28*100))</f>
        <v>102.87340142683558</v>
      </c>
      <c r="H29" s="79"/>
    </row>
    <row r="30" spans="1:8" ht="21" customHeight="1" thickBot="1" thickTop="1">
      <c r="A30" s="56" t="s">
        <v>15</v>
      </c>
      <c r="B30" s="34" t="s">
        <v>34</v>
      </c>
      <c r="C30" s="66">
        <v>233810</v>
      </c>
      <c r="D30" s="66"/>
      <c r="E30" s="66">
        <v>121497</v>
      </c>
      <c r="F30" s="67"/>
      <c r="G30" s="62">
        <f>SUM(C30:F30)</f>
        <v>355307</v>
      </c>
      <c r="H30" s="63"/>
    </row>
    <row r="31" spans="1:8" ht="21" customHeight="1" thickBot="1" thickTop="1">
      <c r="A31" s="57"/>
      <c r="B31" s="34" t="s">
        <v>33</v>
      </c>
      <c r="C31" s="66">
        <v>223273</v>
      </c>
      <c r="D31" s="66"/>
      <c r="E31" s="66">
        <v>113388</v>
      </c>
      <c r="F31" s="67"/>
      <c r="G31" s="62">
        <f>SUM(C31:F31)</f>
        <v>336661</v>
      </c>
      <c r="H31" s="63"/>
    </row>
    <row r="32" spans="1:8" ht="21" customHeight="1" thickBot="1" thickTop="1">
      <c r="A32" s="58"/>
      <c r="B32" s="34" t="s">
        <v>20</v>
      </c>
      <c r="C32" s="68">
        <f>IF(C30=0,0,IF(C31=0,0,C30/C31*100))</f>
        <v>104.71933462621992</v>
      </c>
      <c r="D32" s="68"/>
      <c r="E32" s="68">
        <f>IF(E30=0,0,IF(E31=0,0,E30/E31*100))</f>
        <v>107.15155042861679</v>
      </c>
      <c r="F32" s="69"/>
      <c r="G32" s="78">
        <f>IF(G30=0,0,IF(G31=0,0,G30/G31*100))</f>
        <v>105.53850906401394</v>
      </c>
      <c r="H32" s="79"/>
    </row>
    <row r="33" spans="1:8" ht="21" customHeight="1" thickBot="1" thickTop="1">
      <c r="A33" s="56" t="s">
        <v>16</v>
      </c>
      <c r="B33" s="34" t="s">
        <v>34</v>
      </c>
      <c r="C33" s="66">
        <v>318175</v>
      </c>
      <c r="D33" s="66"/>
      <c r="E33" s="66">
        <v>177013</v>
      </c>
      <c r="F33" s="67"/>
      <c r="G33" s="62">
        <f>SUM(C33:F33)</f>
        <v>495188</v>
      </c>
      <c r="H33" s="63"/>
    </row>
    <row r="34" spans="1:8" ht="21" customHeight="1" thickBot="1" thickTop="1">
      <c r="A34" s="57"/>
      <c r="B34" s="34" t="s">
        <v>33</v>
      </c>
      <c r="C34" s="66">
        <v>317048</v>
      </c>
      <c r="D34" s="66"/>
      <c r="E34" s="66">
        <v>159721</v>
      </c>
      <c r="F34" s="67"/>
      <c r="G34" s="62">
        <f>SUM(C34:F34)</f>
        <v>476769</v>
      </c>
      <c r="H34" s="63"/>
    </row>
    <row r="35" spans="1:8" ht="21" customHeight="1" thickBot="1" thickTop="1">
      <c r="A35" s="58"/>
      <c r="B35" s="34" t="s">
        <v>20</v>
      </c>
      <c r="C35" s="68">
        <f>IF(C33=0,0,IF(C34=0,0,C33/C34*100))</f>
        <v>100.35546668012414</v>
      </c>
      <c r="D35" s="68"/>
      <c r="E35" s="68">
        <f>IF(E33=0,0,IF(E34=0,0,E33/E34*100))</f>
        <v>110.82637849750503</v>
      </c>
      <c r="F35" s="69"/>
      <c r="G35" s="78">
        <f>IF(G33=0,0,IF(G34=0,0,G33/G34*100))</f>
        <v>103.86329648110511</v>
      </c>
      <c r="H35" s="79"/>
    </row>
    <row r="36" spans="1:8" ht="21" customHeight="1" thickBot="1" thickTop="1">
      <c r="A36" s="56" t="s">
        <v>17</v>
      </c>
      <c r="B36" s="34" t="s">
        <v>34</v>
      </c>
      <c r="C36" s="66">
        <v>231563</v>
      </c>
      <c r="D36" s="66"/>
      <c r="E36" s="66">
        <v>140906</v>
      </c>
      <c r="F36" s="67"/>
      <c r="G36" s="62">
        <f>SUM(C36:F36)</f>
        <v>372469</v>
      </c>
      <c r="H36" s="63"/>
    </row>
    <row r="37" spans="1:8" ht="21" customHeight="1" thickBot="1" thickTop="1">
      <c r="A37" s="57"/>
      <c r="B37" s="34" t="s">
        <v>33</v>
      </c>
      <c r="C37" s="66">
        <v>242869</v>
      </c>
      <c r="D37" s="66"/>
      <c r="E37" s="66">
        <v>135871</v>
      </c>
      <c r="F37" s="67"/>
      <c r="G37" s="62">
        <f>SUM(C37:F37)</f>
        <v>378740</v>
      </c>
      <c r="H37" s="63"/>
    </row>
    <row r="38" spans="1:8" ht="21" customHeight="1" thickBot="1" thickTop="1">
      <c r="A38" s="58"/>
      <c r="B38" s="34" t="s">
        <v>20</v>
      </c>
      <c r="C38" s="68">
        <f>IF(C36=0,0,IF(C37=0,0,C36/C37*100))</f>
        <v>95.3448155178306</v>
      </c>
      <c r="D38" s="68"/>
      <c r="E38" s="68">
        <f>IF(E36=0,0,IF(E37=0,0,E36/E37*100))</f>
        <v>103.70572086758764</v>
      </c>
      <c r="F38" s="69"/>
      <c r="G38" s="78">
        <f>IF(G36=0,0,IF(G37=0,0,G36/G37*100))</f>
        <v>98.3442467127845</v>
      </c>
      <c r="H38" s="79"/>
    </row>
    <row r="39" spans="1:8" ht="21" customHeight="1" thickBot="1" thickTop="1">
      <c r="A39" s="56" t="s">
        <v>18</v>
      </c>
      <c r="B39" s="34" t="s">
        <v>34</v>
      </c>
      <c r="C39" s="66">
        <v>258164</v>
      </c>
      <c r="D39" s="66"/>
      <c r="E39" s="66">
        <v>148696</v>
      </c>
      <c r="F39" s="67"/>
      <c r="G39" s="62">
        <f>SUM(C39:F39)</f>
        <v>406860</v>
      </c>
      <c r="H39" s="63"/>
    </row>
    <row r="40" spans="1:8" ht="21" customHeight="1" thickBot="1" thickTop="1">
      <c r="A40" s="57"/>
      <c r="B40" s="34" t="s">
        <v>33</v>
      </c>
      <c r="C40" s="66">
        <v>273042</v>
      </c>
      <c r="D40" s="66"/>
      <c r="E40" s="66">
        <v>144558</v>
      </c>
      <c r="F40" s="67"/>
      <c r="G40" s="62">
        <f>SUM(C40:F40)</f>
        <v>417600</v>
      </c>
      <c r="H40" s="63"/>
    </row>
    <row r="41" spans="1:8" ht="21" customHeight="1" thickBot="1" thickTop="1">
      <c r="A41" s="58"/>
      <c r="B41" s="34" t="s">
        <v>20</v>
      </c>
      <c r="C41" s="68">
        <f>IF(C39=0,0,IF(C40=0,0,C39/C40*100))</f>
        <v>94.55102145457475</v>
      </c>
      <c r="D41" s="68"/>
      <c r="E41" s="68">
        <f>IF(E39=0,0,IF(E40=0,0,E39/E40*100))</f>
        <v>102.86251885056517</v>
      </c>
      <c r="F41" s="69"/>
      <c r="G41" s="78">
        <f>IF(G39=0,0,IF(G40=0,0,G39/G40*100))</f>
        <v>97.42816091954023</v>
      </c>
      <c r="H41" s="79"/>
    </row>
    <row r="42" spans="1:8" ht="21" customHeight="1" thickBot="1" thickTop="1">
      <c r="A42" s="60" t="s">
        <v>19</v>
      </c>
      <c r="B42" s="34" t="s">
        <v>34</v>
      </c>
      <c r="C42" s="66">
        <v>262345</v>
      </c>
      <c r="D42" s="66"/>
      <c r="E42" s="66">
        <v>131908</v>
      </c>
      <c r="F42" s="67"/>
      <c r="G42" s="62">
        <f>SUM(C42:F42)</f>
        <v>394253</v>
      </c>
      <c r="H42" s="63"/>
    </row>
    <row r="43" spans="1:8" ht="21" customHeight="1" thickBot="1" thickTop="1">
      <c r="A43" s="60"/>
      <c r="B43" s="34" t="s">
        <v>33</v>
      </c>
      <c r="C43" s="66">
        <v>264938</v>
      </c>
      <c r="D43" s="66"/>
      <c r="E43" s="66">
        <v>132596</v>
      </c>
      <c r="F43" s="67"/>
      <c r="G43" s="62">
        <f>SUM(C43:F43)</f>
        <v>397534</v>
      </c>
      <c r="H43" s="63"/>
    </row>
    <row r="44" spans="1:8" ht="21" customHeight="1" thickBot="1" thickTop="1">
      <c r="A44" s="61"/>
      <c r="B44" s="35" t="s">
        <v>20</v>
      </c>
      <c r="C44" s="73">
        <f>IF(C42=0,0,IF(C43=0,0,C42/C43*100))</f>
        <v>99.02128045052049</v>
      </c>
      <c r="D44" s="73"/>
      <c r="E44" s="73">
        <f>IF(E42=0,0,IF(E43=0,0,E42/E43*100))</f>
        <v>99.48113065250837</v>
      </c>
      <c r="F44" s="84"/>
      <c r="G44" s="78">
        <f>IF(G42=0,0,IF(G43=0,0,G42/G43*100))</f>
        <v>99.17466178993494</v>
      </c>
      <c r="H44" s="79"/>
    </row>
    <row r="45" spans="1:8" ht="22.5" customHeight="1" thickBot="1" thickTop="1">
      <c r="A45" s="55" t="s">
        <v>22</v>
      </c>
      <c r="B45" s="17" t="s">
        <v>34</v>
      </c>
      <c r="C45" s="74">
        <f>SUM(C27,C30,C33,C36,C39,C42)</f>
        <v>1582574</v>
      </c>
      <c r="D45" s="75"/>
      <c r="E45" s="74">
        <f>SUM(E27,E30,E33,E36,E39,E42)</f>
        <v>869050</v>
      </c>
      <c r="F45" s="75"/>
      <c r="G45" s="62">
        <f>SUM(C45:F45)</f>
        <v>2451624</v>
      </c>
      <c r="H45" s="63"/>
    </row>
    <row r="46" spans="1:8" ht="22.5" customHeight="1" thickBot="1" thickTop="1">
      <c r="A46" s="55"/>
      <c r="B46" s="17" t="s">
        <v>33</v>
      </c>
      <c r="C46" s="74">
        <f>SUM(C28,C31,C34,C37,C40,C43)</f>
        <v>1602923</v>
      </c>
      <c r="D46" s="75"/>
      <c r="E46" s="74">
        <f>SUM(E28,E31,E34,E37,E40,E43)</f>
        <v>819986</v>
      </c>
      <c r="F46" s="75"/>
      <c r="G46" s="62">
        <f>SUM(C46:F46)</f>
        <v>2422909</v>
      </c>
      <c r="H46" s="63"/>
    </row>
    <row r="47" spans="1:8" ht="22.5" customHeight="1" thickBot="1" thickTop="1">
      <c r="A47" s="55"/>
      <c r="B47" s="17" t="s">
        <v>20</v>
      </c>
      <c r="C47" s="76">
        <f>IF(C45=0,0,IF(C46=0,0,C45/C46*100))</f>
        <v>98.73050670556228</v>
      </c>
      <c r="D47" s="77"/>
      <c r="E47" s="76">
        <f>IF(E45=0,0,IF(E46=0,0,E45/E46*100))</f>
        <v>105.9835167917501</v>
      </c>
      <c r="F47" s="77"/>
      <c r="G47" s="78">
        <f>IF(G45=0,0,IF(G46=0,0,G45/G46*100))</f>
        <v>101.18514562453646</v>
      </c>
      <c r="H47" s="79"/>
    </row>
    <row r="48" spans="1:8" ht="22.5" customHeight="1" thickBot="1" thickTop="1">
      <c r="A48" s="52" t="s">
        <v>7</v>
      </c>
      <c r="B48" s="38" t="s">
        <v>34</v>
      </c>
      <c r="C48" s="62">
        <f>SUM(C24,C45)</f>
        <v>3390824</v>
      </c>
      <c r="D48" s="63"/>
      <c r="E48" s="62">
        <f>SUM(E24,E45)</f>
        <v>1843341</v>
      </c>
      <c r="F48" s="63"/>
      <c r="G48" s="62">
        <f>SUM(C48:F48)</f>
        <v>5234165</v>
      </c>
      <c r="H48" s="63"/>
    </row>
    <row r="49" spans="1:8" ht="22.5" customHeight="1" thickBot="1" thickTop="1">
      <c r="A49" s="53"/>
      <c r="B49" s="38" t="s">
        <v>33</v>
      </c>
      <c r="C49" s="62">
        <f>SUM(C25,C46)</f>
        <v>3244798</v>
      </c>
      <c r="D49" s="63"/>
      <c r="E49" s="62">
        <f>SUM(E25,E46)</f>
        <v>1725460</v>
      </c>
      <c r="F49" s="63"/>
      <c r="G49" s="62">
        <f>SUM(C49:F49)</f>
        <v>4970258</v>
      </c>
      <c r="H49" s="63"/>
    </row>
    <row r="50" spans="1:8" ht="22.5" customHeight="1" thickBot="1" thickTop="1">
      <c r="A50" s="54"/>
      <c r="B50" s="38" t="s">
        <v>20</v>
      </c>
      <c r="C50" s="78">
        <f>IF(C48=0,0,IF(C49=0,0,C48/C49*100))</f>
        <v>104.50031095926464</v>
      </c>
      <c r="D50" s="79"/>
      <c r="E50" s="78">
        <f>IF(E48=0,0,IF(E49=0,0,E48/E49*100))</f>
        <v>106.83185933026556</v>
      </c>
      <c r="F50" s="79"/>
      <c r="G50" s="78">
        <f>IF(G48=0,0,IF(G49=0,0,G48/G49*100))</f>
        <v>105.30972436440926</v>
      </c>
      <c r="H50" s="79"/>
    </row>
    <row r="51" ht="15.75" customHeight="1" thickTop="1"/>
  </sheetData>
  <sheetProtection/>
  <mergeCells count="155">
    <mergeCell ref="G50:H50"/>
    <mergeCell ref="G45:H45"/>
    <mergeCell ref="G46:H46"/>
    <mergeCell ref="G47:H47"/>
    <mergeCell ref="G48:H48"/>
    <mergeCell ref="G37:H37"/>
    <mergeCell ref="G38:H38"/>
    <mergeCell ref="G43:H43"/>
    <mergeCell ref="G44:H44"/>
    <mergeCell ref="G49:H49"/>
    <mergeCell ref="G34:H34"/>
    <mergeCell ref="G35:H35"/>
    <mergeCell ref="G39:H39"/>
    <mergeCell ref="G40:H40"/>
    <mergeCell ref="G41:H41"/>
    <mergeCell ref="G42:H42"/>
    <mergeCell ref="G36:H36"/>
    <mergeCell ref="G28:H28"/>
    <mergeCell ref="G29:H29"/>
    <mergeCell ref="G30:H30"/>
    <mergeCell ref="G31:H31"/>
    <mergeCell ref="G26:H26"/>
    <mergeCell ref="G27:H27"/>
    <mergeCell ref="E50:F50"/>
    <mergeCell ref="G15:H15"/>
    <mergeCell ref="G16:H16"/>
    <mergeCell ref="G17:H17"/>
    <mergeCell ref="G18:H18"/>
    <mergeCell ref="G19:H19"/>
    <mergeCell ref="G32:H32"/>
    <mergeCell ref="G33:H33"/>
    <mergeCell ref="G22:H22"/>
    <mergeCell ref="G23:H23"/>
    <mergeCell ref="E46:F46"/>
    <mergeCell ref="E47:F47"/>
    <mergeCell ref="E38:F38"/>
    <mergeCell ref="E39:F39"/>
    <mergeCell ref="E40:F40"/>
    <mergeCell ref="E41:F41"/>
    <mergeCell ref="G24:H24"/>
    <mergeCell ref="G25:H25"/>
    <mergeCell ref="E48:F48"/>
    <mergeCell ref="E49:F49"/>
    <mergeCell ref="E42:F42"/>
    <mergeCell ref="E43:F43"/>
    <mergeCell ref="E44:F44"/>
    <mergeCell ref="E45:F45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G14:H14"/>
    <mergeCell ref="E15:F15"/>
    <mergeCell ref="E16:F16"/>
    <mergeCell ref="E17:F17"/>
    <mergeCell ref="G20:H20"/>
    <mergeCell ref="G21:H21"/>
    <mergeCell ref="G9:H9"/>
    <mergeCell ref="G10:H10"/>
    <mergeCell ref="G11:H11"/>
    <mergeCell ref="G13:H13"/>
    <mergeCell ref="G4:H5"/>
    <mergeCell ref="G6:H6"/>
    <mergeCell ref="G7:H7"/>
    <mergeCell ref="G8:H8"/>
    <mergeCell ref="E11:F11"/>
    <mergeCell ref="E12:F12"/>
    <mergeCell ref="E13:F13"/>
    <mergeCell ref="E14:F14"/>
    <mergeCell ref="C47:D47"/>
    <mergeCell ref="C48:D48"/>
    <mergeCell ref="C39:D39"/>
    <mergeCell ref="C40:D40"/>
    <mergeCell ref="C41:D41"/>
    <mergeCell ref="C42:D42"/>
    <mergeCell ref="C49:D49"/>
    <mergeCell ref="C50:D50"/>
    <mergeCell ref="C43:D43"/>
    <mergeCell ref="C44:D44"/>
    <mergeCell ref="C45:D45"/>
    <mergeCell ref="C46:D46"/>
    <mergeCell ref="C37:D37"/>
    <mergeCell ref="C38:D38"/>
    <mergeCell ref="C31:D31"/>
    <mergeCell ref="C32:D32"/>
    <mergeCell ref="C33:D33"/>
    <mergeCell ref="C34:D34"/>
    <mergeCell ref="C23:D23"/>
    <mergeCell ref="C24:D24"/>
    <mergeCell ref="C25:D25"/>
    <mergeCell ref="C26:D26"/>
    <mergeCell ref="C35:D35"/>
    <mergeCell ref="C36:D36"/>
    <mergeCell ref="C19:D19"/>
    <mergeCell ref="C20:D20"/>
    <mergeCell ref="C21:D21"/>
    <mergeCell ref="C22:D22"/>
    <mergeCell ref="A45:A47"/>
    <mergeCell ref="A48:A50"/>
    <mergeCell ref="C27:D27"/>
    <mergeCell ref="C28:D28"/>
    <mergeCell ref="C29:D29"/>
    <mergeCell ref="C30:D30"/>
    <mergeCell ref="C4:D5"/>
    <mergeCell ref="C6:D6"/>
    <mergeCell ref="C7:D7"/>
    <mergeCell ref="C8:D8"/>
    <mergeCell ref="C9:D9"/>
    <mergeCell ref="C10:D10"/>
    <mergeCell ref="C11:D11"/>
    <mergeCell ref="C12:D12"/>
    <mergeCell ref="A33:A35"/>
    <mergeCell ref="A36:A38"/>
    <mergeCell ref="A39:A41"/>
    <mergeCell ref="A42:A44"/>
    <mergeCell ref="A21:A23"/>
    <mergeCell ref="A24:A26"/>
    <mergeCell ref="A27:A29"/>
    <mergeCell ref="A30:A32"/>
    <mergeCell ref="A2:H2"/>
    <mergeCell ref="A12:A14"/>
    <mergeCell ref="A15:A17"/>
    <mergeCell ref="A18:A20"/>
    <mergeCell ref="C13:D13"/>
    <mergeCell ref="C14:D14"/>
    <mergeCell ref="C15:D15"/>
    <mergeCell ref="C16:D16"/>
    <mergeCell ref="C17:D17"/>
    <mergeCell ref="C18:D18"/>
    <mergeCell ref="A4:B5"/>
    <mergeCell ref="G12:H12"/>
    <mergeCell ref="A6:A8"/>
    <mergeCell ref="A9:A11"/>
    <mergeCell ref="E4:F5"/>
    <mergeCell ref="E6:F6"/>
    <mergeCell ref="E7:F7"/>
    <mergeCell ref="E8:F8"/>
    <mergeCell ref="E9:F9"/>
    <mergeCell ref="E10:F10"/>
  </mergeCells>
  <printOptions/>
  <pageMargins left="2.1653543307086616" right="0.1968503937007874" top="0.5905511811023623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2018-01-16T08:03:08Z</cp:lastPrinted>
  <dcterms:created xsi:type="dcterms:W3CDTF">2004-02-06T02:45:30Z</dcterms:created>
  <dcterms:modified xsi:type="dcterms:W3CDTF">2018-01-16T08:03:20Z</dcterms:modified>
  <cp:category/>
  <cp:version/>
  <cp:contentType/>
  <cp:contentStatus/>
</cp:coreProperties>
</file>