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TN105\Desktop\"/>
    </mc:Choice>
  </mc:AlternateContent>
  <bookViews>
    <workbookView xWindow="-15" yWindow="-15" windowWidth="9480" windowHeight="11760" tabRatio="673"/>
  </bookViews>
  <sheets>
    <sheet name="県内10市" sheetId="54" r:id="rId1"/>
    <sheet name="県内  郡別" sheetId="55" r:id="rId2"/>
    <sheet name="青森管轄" sheetId="56" r:id="rId3"/>
    <sheet name="八戸管轄" sheetId="57" r:id="rId4"/>
    <sheet name="東津軽郡" sheetId="58" r:id="rId5"/>
    <sheet name="西津軽郡" sheetId="59" r:id="rId6"/>
    <sheet name="中津軽郡" sheetId="60" r:id="rId7"/>
    <sheet name="南津軽郡" sheetId="61" r:id="rId8"/>
    <sheet name="北津軽郡" sheetId="62" r:id="rId9"/>
    <sheet name="下北郡" sheetId="63" r:id="rId10"/>
    <sheet name="上北郡" sheetId="64" r:id="rId11"/>
    <sheet name="三戸郡" sheetId="65" r:id="rId12"/>
  </sheets>
  <calcPr calcId="152511"/>
</workbook>
</file>

<file path=xl/calcChain.xml><?xml version="1.0" encoding="utf-8"?>
<calcChain xmlns="http://schemas.openxmlformats.org/spreadsheetml/2006/main">
  <c r="F13" i="65" l="1"/>
  <c r="E38" i="65"/>
  <c r="E25" i="65"/>
  <c r="H13" i="64"/>
  <c r="F13" i="64"/>
  <c r="D30" i="64"/>
  <c r="G31" i="63"/>
  <c r="F28" i="62"/>
  <c r="E34" i="62"/>
  <c r="D39" i="61"/>
  <c r="E28" i="59"/>
  <c r="G39" i="58"/>
  <c r="L43" i="54"/>
  <c r="K37" i="54"/>
  <c r="J13" i="54"/>
  <c r="H25" i="54"/>
  <c r="G13" i="54"/>
  <c r="F19" i="54"/>
  <c r="F13" i="54"/>
  <c r="O11" i="65"/>
  <c r="K11" i="55"/>
  <c r="O12" i="65"/>
  <c r="K12" i="55"/>
  <c r="D13" i="65"/>
  <c r="E13" i="65"/>
  <c r="G13" i="65"/>
  <c r="H13" i="65"/>
  <c r="I13" i="65"/>
  <c r="O14" i="65"/>
  <c r="E14" i="57"/>
  <c r="O15" i="65"/>
  <c r="E15" i="57"/>
  <c r="D16" i="65"/>
  <c r="E16" i="65"/>
  <c r="E22" i="65"/>
  <c r="F16" i="65"/>
  <c r="G16" i="65"/>
  <c r="H16" i="65"/>
  <c r="I16" i="65"/>
  <c r="O17" i="65"/>
  <c r="E17" i="57"/>
  <c r="O18" i="65"/>
  <c r="K18" i="55"/>
  <c r="D19" i="65"/>
  <c r="E19" i="65"/>
  <c r="F19" i="65"/>
  <c r="G19" i="65"/>
  <c r="H19" i="65"/>
  <c r="I19" i="65"/>
  <c r="D20" i="65"/>
  <c r="E20" i="65"/>
  <c r="F20" i="65"/>
  <c r="G20" i="65"/>
  <c r="H20" i="65"/>
  <c r="I20" i="65"/>
  <c r="D21" i="65"/>
  <c r="E21" i="65"/>
  <c r="F21" i="65"/>
  <c r="G21" i="65"/>
  <c r="H21" i="65"/>
  <c r="I21" i="65"/>
  <c r="O23" i="65"/>
  <c r="O24" i="65"/>
  <c r="D25" i="65"/>
  <c r="F25" i="65"/>
  <c r="G25" i="65"/>
  <c r="H25" i="65"/>
  <c r="I25" i="65"/>
  <c r="O26" i="65"/>
  <c r="O27" i="65"/>
  <c r="E27" i="57"/>
  <c r="D28" i="65"/>
  <c r="E28" i="65"/>
  <c r="E31" i="65"/>
  <c r="F28" i="65"/>
  <c r="G28" i="65"/>
  <c r="H28" i="65"/>
  <c r="I28" i="65"/>
  <c r="D29" i="65"/>
  <c r="E29" i="65"/>
  <c r="F29" i="65"/>
  <c r="G29" i="65"/>
  <c r="H29" i="65"/>
  <c r="I29" i="65"/>
  <c r="D30" i="65"/>
  <c r="E30" i="65"/>
  <c r="F30" i="65"/>
  <c r="G30" i="65"/>
  <c r="H30" i="65"/>
  <c r="I30" i="65"/>
  <c r="O32" i="65"/>
  <c r="K32" i="55"/>
  <c r="O33" i="65"/>
  <c r="E33" i="57"/>
  <c r="F33" i="57"/>
  <c r="H33" i="57"/>
  <c r="D34" i="65"/>
  <c r="E34" i="65"/>
  <c r="F34" i="65"/>
  <c r="G34" i="65"/>
  <c r="H34" i="65"/>
  <c r="I34" i="65"/>
  <c r="O35" i="65"/>
  <c r="E35" i="57"/>
  <c r="O36" i="65"/>
  <c r="K36" i="55"/>
  <c r="D37" i="65"/>
  <c r="E37" i="65"/>
  <c r="F37" i="65"/>
  <c r="G37" i="65"/>
  <c r="H37" i="65"/>
  <c r="I37" i="65"/>
  <c r="D38" i="65"/>
  <c r="F38" i="65"/>
  <c r="G38" i="65"/>
  <c r="H38" i="65"/>
  <c r="I38" i="65"/>
  <c r="D39" i="65"/>
  <c r="E39" i="65"/>
  <c r="F39" i="65"/>
  <c r="G39" i="65"/>
  <c r="H39" i="65"/>
  <c r="I39" i="65"/>
  <c r="O41" i="65"/>
  <c r="E41" i="57"/>
  <c r="F41" i="57"/>
  <c r="H41" i="57"/>
  <c r="O42" i="65"/>
  <c r="E42" i="57"/>
  <c r="D43" i="65"/>
  <c r="E43" i="65"/>
  <c r="F43" i="65"/>
  <c r="G43" i="65"/>
  <c r="H43" i="65"/>
  <c r="I43" i="65"/>
  <c r="O44" i="65"/>
  <c r="K44" i="55"/>
  <c r="O45" i="65"/>
  <c r="D46" i="65"/>
  <c r="E46" i="65"/>
  <c r="F46" i="65"/>
  <c r="G46" i="65"/>
  <c r="H46" i="65"/>
  <c r="I46" i="65"/>
  <c r="O48" i="65"/>
  <c r="K48" i="55"/>
  <c r="O50" i="65"/>
  <c r="K50" i="55"/>
  <c r="O51" i="65"/>
  <c r="D52" i="65"/>
  <c r="E52" i="65"/>
  <c r="E55" i="65"/>
  <c r="F52" i="65"/>
  <c r="F55" i="65"/>
  <c r="G52" i="65"/>
  <c r="G55" i="65"/>
  <c r="H52" i="65"/>
  <c r="H55" i="65"/>
  <c r="I52" i="65"/>
  <c r="O53" i="65"/>
  <c r="E53" i="57"/>
  <c r="O54" i="65"/>
  <c r="E54" i="57"/>
  <c r="I55" i="65"/>
  <c r="O11" i="64"/>
  <c r="O12" i="64"/>
  <c r="I12" i="55"/>
  <c r="D13" i="64"/>
  <c r="E13" i="64"/>
  <c r="I13" i="56"/>
  <c r="G13" i="64"/>
  <c r="I13" i="64"/>
  <c r="D13" i="57"/>
  <c r="J13" i="64"/>
  <c r="O14" i="64"/>
  <c r="I14" i="55"/>
  <c r="O15" i="64"/>
  <c r="D16" i="64"/>
  <c r="E16" i="64"/>
  <c r="F16" i="64"/>
  <c r="G16" i="64"/>
  <c r="H16" i="64"/>
  <c r="H22" i="64"/>
  <c r="I16" i="64"/>
  <c r="J16" i="64"/>
  <c r="O17" i="64"/>
  <c r="I17" i="55"/>
  <c r="O18" i="64"/>
  <c r="I18" i="55"/>
  <c r="D19" i="64"/>
  <c r="E19" i="64"/>
  <c r="F19" i="64"/>
  <c r="G19" i="64"/>
  <c r="D19" i="57"/>
  <c r="H19" i="64"/>
  <c r="I19" i="64"/>
  <c r="J19" i="64"/>
  <c r="D20" i="64"/>
  <c r="E20" i="64"/>
  <c r="F20" i="64"/>
  <c r="G20" i="64"/>
  <c r="H20" i="64"/>
  <c r="I20" i="64"/>
  <c r="J20" i="64"/>
  <c r="D21" i="64"/>
  <c r="E21" i="64"/>
  <c r="I21" i="56"/>
  <c r="F21" i="64"/>
  <c r="G21" i="64"/>
  <c r="H21" i="64"/>
  <c r="I21" i="64"/>
  <c r="D21" i="57"/>
  <c r="J21" i="64"/>
  <c r="O23" i="64"/>
  <c r="I23" i="55"/>
  <c r="O24" i="64"/>
  <c r="I24" i="55"/>
  <c r="D25" i="64"/>
  <c r="E25" i="64"/>
  <c r="F25" i="64"/>
  <c r="G25" i="64"/>
  <c r="H25" i="64"/>
  <c r="D25" i="57"/>
  <c r="I25" i="64"/>
  <c r="J25" i="64"/>
  <c r="O26" i="64"/>
  <c r="I26" i="55"/>
  <c r="O27" i="64"/>
  <c r="I27" i="55"/>
  <c r="D28" i="64"/>
  <c r="E28" i="64"/>
  <c r="F28" i="64"/>
  <c r="F31" i="64"/>
  <c r="G28" i="64"/>
  <c r="G31" i="64"/>
  <c r="H28" i="64"/>
  <c r="I28" i="64"/>
  <c r="J28" i="64"/>
  <c r="D29" i="64"/>
  <c r="E29" i="64"/>
  <c r="F29" i="64"/>
  <c r="G29" i="64"/>
  <c r="H29" i="64"/>
  <c r="I29" i="64"/>
  <c r="J29" i="64"/>
  <c r="E30" i="64"/>
  <c r="F30" i="64"/>
  <c r="G30" i="64"/>
  <c r="H30" i="64"/>
  <c r="I30" i="64"/>
  <c r="J30" i="64"/>
  <c r="O32" i="64"/>
  <c r="I32" i="55"/>
  <c r="O33" i="64"/>
  <c r="I33" i="55"/>
  <c r="D34" i="64"/>
  <c r="E34" i="64"/>
  <c r="E40" i="64"/>
  <c r="F34" i="64"/>
  <c r="G34" i="64"/>
  <c r="H34" i="64"/>
  <c r="I34" i="64"/>
  <c r="J34" i="64"/>
  <c r="O35" i="64"/>
  <c r="O36" i="64"/>
  <c r="I36" i="55"/>
  <c r="D37" i="64"/>
  <c r="E37" i="64"/>
  <c r="F37" i="64"/>
  <c r="G37" i="64"/>
  <c r="H37" i="64"/>
  <c r="I37" i="64"/>
  <c r="J37" i="64"/>
  <c r="D38" i="64"/>
  <c r="E38" i="64"/>
  <c r="F38" i="64"/>
  <c r="G38" i="64"/>
  <c r="H38" i="64"/>
  <c r="I38" i="64"/>
  <c r="J38" i="64"/>
  <c r="D39" i="64"/>
  <c r="I39" i="56"/>
  <c r="E39" i="64"/>
  <c r="F39" i="64"/>
  <c r="G39" i="64"/>
  <c r="H39" i="64"/>
  <c r="I39" i="64"/>
  <c r="J39" i="64"/>
  <c r="O41" i="64"/>
  <c r="I41" i="55"/>
  <c r="O42" i="64"/>
  <c r="I42" i="55"/>
  <c r="D43" i="64"/>
  <c r="E43" i="64"/>
  <c r="F43" i="64"/>
  <c r="G43" i="64"/>
  <c r="H43" i="64"/>
  <c r="I43" i="64"/>
  <c r="J43" i="64"/>
  <c r="O44" i="64"/>
  <c r="O45" i="64"/>
  <c r="I45" i="55"/>
  <c r="D46" i="64"/>
  <c r="E46" i="64"/>
  <c r="F46" i="64"/>
  <c r="G46" i="64"/>
  <c r="H46" i="64"/>
  <c r="I46" i="64"/>
  <c r="J46" i="64"/>
  <c r="O48" i="64"/>
  <c r="I48" i="55"/>
  <c r="O50" i="64"/>
  <c r="I50" i="55"/>
  <c r="O51" i="64"/>
  <c r="D52" i="64"/>
  <c r="D55" i="64"/>
  <c r="E52" i="64"/>
  <c r="E55" i="64"/>
  <c r="F52" i="64"/>
  <c r="F55" i="64"/>
  <c r="G52" i="64"/>
  <c r="H52" i="64"/>
  <c r="H55" i="64"/>
  <c r="I52" i="64"/>
  <c r="I55" i="64"/>
  <c r="J52" i="64"/>
  <c r="J55" i="64"/>
  <c r="O53" i="64"/>
  <c r="I53" i="55"/>
  <c r="O54" i="64"/>
  <c r="I54" i="55"/>
  <c r="G55" i="64"/>
  <c r="O11" i="63"/>
  <c r="J11" i="55"/>
  <c r="O12" i="63"/>
  <c r="D13" i="63"/>
  <c r="E13" i="63"/>
  <c r="F13" i="63"/>
  <c r="G13" i="63"/>
  <c r="O14" i="63"/>
  <c r="J14" i="56"/>
  <c r="O15" i="63"/>
  <c r="J15" i="55"/>
  <c r="D16" i="63"/>
  <c r="E16" i="63"/>
  <c r="F16" i="63"/>
  <c r="G16" i="63"/>
  <c r="O17" i="63"/>
  <c r="J17" i="56"/>
  <c r="O18" i="63"/>
  <c r="J18" i="55"/>
  <c r="D19" i="63"/>
  <c r="E19" i="63"/>
  <c r="G19" i="63"/>
  <c r="D20" i="63"/>
  <c r="E20" i="63"/>
  <c r="F20" i="63"/>
  <c r="G20" i="63"/>
  <c r="D21" i="63"/>
  <c r="E21" i="63"/>
  <c r="F21" i="63"/>
  <c r="G21" i="63"/>
  <c r="O23" i="63"/>
  <c r="J23" i="56"/>
  <c r="O24" i="63"/>
  <c r="J24" i="55"/>
  <c r="D25" i="63"/>
  <c r="E25" i="63"/>
  <c r="F25" i="63"/>
  <c r="G25" i="63"/>
  <c r="O26" i="63"/>
  <c r="J26" i="56"/>
  <c r="O27" i="63"/>
  <c r="D28" i="63"/>
  <c r="E28" i="63"/>
  <c r="F28" i="63"/>
  <c r="F31" i="63"/>
  <c r="G28" i="63"/>
  <c r="D29" i="63"/>
  <c r="E29" i="63"/>
  <c r="F29" i="63"/>
  <c r="G29" i="63"/>
  <c r="D30" i="63"/>
  <c r="E30" i="63"/>
  <c r="F30" i="63"/>
  <c r="G30" i="63"/>
  <c r="O32" i="63"/>
  <c r="O33" i="63"/>
  <c r="D34" i="63"/>
  <c r="D40" i="63"/>
  <c r="E34" i="63"/>
  <c r="F34" i="63"/>
  <c r="G34" i="63"/>
  <c r="G40" i="63"/>
  <c r="O35" i="63"/>
  <c r="J35" i="56"/>
  <c r="O36" i="63"/>
  <c r="J36" i="55"/>
  <c r="D37" i="63"/>
  <c r="E37" i="63"/>
  <c r="E40" i="63"/>
  <c r="F37" i="63"/>
  <c r="G37" i="63"/>
  <c r="D38" i="63"/>
  <c r="E38" i="63"/>
  <c r="F38" i="63"/>
  <c r="G38" i="63"/>
  <c r="D39" i="63"/>
  <c r="E39" i="63"/>
  <c r="F39" i="63"/>
  <c r="G39" i="63"/>
  <c r="O41" i="63"/>
  <c r="J41" i="55"/>
  <c r="O42" i="63"/>
  <c r="J42" i="55"/>
  <c r="D43" i="63"/>
  <c r="E43" i="63"/>
  <c r="F43" i="63"/>
  <c r="G43" i="63"/>
  <c r="O44" i="63"/>
  <c r="O45" i="63"/>
  <c r="J45" i="55"/>
  <c r="D46" i="63"/>
  <c r="E46" i="63"/>
  <c r="F46" i="63"/>
  <c r="G46" i="63"/>
  <c r="O48" i="63"/>
  <c r="O50" i="63"/>
  <c r="J50" i="55"/>
  <c r="O51" i="63"/>
  <c r="J51" i="55"/>
  <c r="D52" i="63"/>
  <c r="E52" i="63"/>
  <c r="E55" i="63"/>
  <c r="F52" i="63"/>
  <c r="G52" i="63"/>
  <c r="G55" i="63"/>
  <c r="O53" i="63"/>
  <c r="J53" i="56"/>
  <c r="O54" i="63"/>
  <c r="J54" i="55"/>
  <c r="F55" i="63"/>
  <c r="O11" i="62"/>
  <c r="H11" i="55"/>
  <c r="O12" i="62"/>
  <c r="H12" i="55"/>
  <c r="D13" i="62"/>
  <c r="E13" i="62"/>
  <c r="F13" i="62"/>
  <c r="O14" i="62"/>
  <c r="H14" i="56"/>
  <c r="O15" i="62"/>
  <c r="D16" i="62"/>
  <c r="E16" i="62"/>
  <c r="F16" i="62"/>
  <c r="O17" i="62"/>
  <c r="H17" i="56"/>
  <c r="O18" i="62"/>
  <c r="H18" i="55"/>
  <c r="D19" i="62"/>
  <c r="E19" i="62"/>
  <c r="F19" i="62"/>
  <c r="D20" i="62"/>
  <c r="E20" i="62"/>
  <c r="F20" i="62"/>
  <c r="O20" i="62"/>
  <c r="H20" i="56"/>
  <c r="D21" i="62"/>
  <c r="E21" i="62"/>
  <c r="F21" i="62"/>
  <c r="O23" i="62"/>
  <c r="H23" i="56"/>
  <c r="O24" i="62"/>
  <c r="D25" i="62"/>
  <c r="E25" i="62"/>
  <c r="F25" i="62"/>
  <c r="F31" i="62"/>
  <c r="O26" i="62"/>
  <c r="O27" i="62"/>
  <c r="H27" i="56"/>
  <c r="D28" i="62"/>
  <c r="E28" i="62"/>
  <c r="D29" i="62"/>
  <c r="E29" i="62"/>
  <c r="F29" i="62"/>
  <c r="D30" i="62"/>
  <c r="E30" i="62"/>
  <c r="F30" i="62"/>
  <c r="O32" i="62"/>
  <c r="H32" i="56"/>
  <c r="O33" i="62"/>
  <c r="D34" i="62"/>
  <c r="F34" i="62"/>
  <c r="F40" i="62"/>
  <c r="O35" i="62"/>
  <c r="H35" i="56"/>
  <c r="O36" i="62"/>
  <c r="H36" i="56"/>
  <c r="D37" i="62"/>
  <c r="E37" i="62"/>
  <c r="E40" i="62"/>
  <c r="F37" i="62"/>
  <c r="D38" i="62"/>
  <c r="E38" i="62"/>
  <c r="F38" i="62"/>
  <c r="O38" i="62"/>
  <c r="H38" i="56"/>
  <c r="D39" i="62"/>
  <c r="E39" i="62"/>
  <c r="F39" i="62"/>
  <c r="O41" i="62"/>
  <c r="H41" i="56"/>
  <c r="O42" i="62"/>
  <c r="D43" i="62"/>
  <c r="E43" i="62"/>
  <c r="F43" i="62"/>
  <c r="O44" i="62"/>
  <c r="O45" i="62"/>
  <c r="H45" i="56"/>
  <c r="D46" i="62"/>
  <c r="E46" i="62"/>
  <c r="F46" i="62"/>
  <c r="O48" i="62"/>
  <c r="H48" i="56"/>
  <c r="O50" i="62"/>
  <c r="O51" i="62"/>
  <c r="H51" i="55"/>
  <c r="D52" i="62"/>
  <c r="E52" i="62"/>
  <c r="E55" i="62"/>
  <c r="F52" i="62"/>
  <c r="F55" i="62"/>
  <c r="O53" i="62"/>
  <c r="O54" i="62"/>
  <c r="H54" i="55"/>
  <c r="O11" i="61"/>
  <c r="G11" i="56"/>
  <c r="O12" i="61"/>
  <c r="G12" i="56"/>
  <c r="D13" i="61"/>
  <c r="E13" i="61"/>
  <c r="F13" i="61"/>
  <c r="O14" i="61"/>
  <c r="G14" i="55"/>
  <c r="O15" i="61"/>
  <c r="G15" i="55"/>
  <c r="D16" i="61"/>
  <c r="E16" i="61"/>
  <c r="F16" i="61"/>
  <c r="O17" i="61"/>
  <c r="O18" i="61"/>
  <c r="D19" i="61"/>
  <c r="F19" i="61"/>
  <c r="D20" i="61"/>
  <c r="E20" i="61"/>
  <c r="F20" i="61"/>
  <c r="D21" i="61"/>
  <c r="E21" i="61"/>
  <c r="F21" i="61"/>
  <c r="O23" i="61"/>
  <c r="G23" i="56"/>
  <c r="O24" i="61"/>
  <c r="G24" i="55"/>
  <c r="D25" i="61"/>
  <c r="E25" i="61"/>
  <c r="F25" i="61"/>
  <c r="F31" i="61"/>
  <c r="O26" i="61"/>
  <c r="O27" i="61"/>
  <c r="D28" i="61"/>
  <c r="E28" i="61"/>
  <c r="F28" i="61"/>
  <c r="D29" i="61"/>
  <c r="E29" i="61"/>
  <c r="F29" i="61"/>
  <c r="D30" i="61"/>
  <c r="E30" i="61"/>
  <c r="F30" i="61"/>
  <c r="O32" i="61"/>
  <c r="G32" i="56"/>
  <c r="O33" i="61"/>
  <c r="G33" i="56"/>
  <c r="D34" i="61"/>
  <c r="E34" i="61"/>
  <c r="F34" i="61"/>
  <c r="F40" i="61"/>
  <c r="O35" i="61"/>
  <c r="O36" i="61"/>
  <c r="D37" i="61"/>
  <c r="E37" i="61"/>
  <c r="F37" i="61"/>
  <c r="D38" i="61"/>
  <c r="E38" i="61"/>
  <c r="F38" i="61"/>
  <c r="E39" i="61"/>
  <c r="F39" i="61"/>
  <c r="O41" i="61"/>
  <c r="G41" i="56"/>
  <c r="O42" i="61"/>
  <c r="G42" i="55"/>
  <c r="D43" i="61"/>
  <c r="E43" i="61"/>
  <c r="F43" i="61"/>
  <c r="O44" i="61"/>
  <c r="G44" i="56"/>
  <c r="O45" i="61"/>
  <c r="D46" i="61"/>
  <c r="E46" i="61"/>
  <c r="F46" i="61"/>
  <c r="O48" i="61"/>
  <c r="O50" i="61"/>
  <c r="G50" i="56"/>
  <c r="O51" i="61"/>
  <c r="G51" i="56"/>
  <c r="D52" i="61"/>
  <c r="E52" i="61"/>
  <c r="F52" i="61"/>
  <c r="F55" i="61"/>
  <c r="O53" i="61"/>
  <c r="G53" i="56"/>
  <c r="O54" i="61"/>
  <c r="O11" i="60"/>
  <c r="F11" i="56"/>
  <c r="O12" i="60"/>
  <c r="D13" i="60"/>
  <c r="O13" i="60"/>
  <c r="O14" i="60"/>
  <c r="O15" i="60"/>
  <c r="F15" i="55"/>
  <c r="D16" i="60"/>
  <c r="O16" i="60"/>
  <c r="F16" i="55"/>
  <c r="O17" i="60"/>
  <c r="F17" i="55"/>
  <c r="O18" i="60"/>
  <c r="D19" i="60"/>
  <c r="O19" i="60"/>
  <c r="D20" i="60"/>
  <c r="D21" i="60"/>
  <c r="O21" i="60"/>
  <c r="O23" i="60"/>
  <c r="F23" i="56"/>
  <c r="O24" i="60"/>
  <c r="D25" i="60"/>
  <c r="O25" i="60"/>
  <c r="O26" i="60"/>
  <c r="F26" i="55"/>
  <c r="O27" i="60"/>
  <c r="F27" i="55"/>
  <c r="D28" i="60"/>
  <c r="O28" i="60"/>
  <c r="D29" i="60"/>
  <c r="O29" i="60"/>
  <c r="D30" i="60"/>
  <c r="O30" i="60"/>
  <c r="O32" i="60"/>
  <c r="O33" i="60"/>
  <c r="D34" i="60"/>
  <c r="O34" i="60"/>
  <c r="O35" i="60"/>
  <c r="O36" i="60"/>
  <c r="D37" i="60"/>
  <c r="O37" i="60"/>
  <c r="D38" i="60"/>
  <c r="O38" i="60"/>
  <c r="D39" i="60"/>
  <c r="O39" i="60"/>
  <c r="F39" i="55"/>
  <c r="O41" i="60"/>
  <c r="F41" i="55"/>
  <c r="O42" i="60"/>
  <c r="F42" i="56"/>
  <c r="D43" i="60"/>
  <c r="O43" i="60"/>
  <c r="O44" i="60"/>
  <c r="O45" i="60"/>
  <c r="D46" i="60"/>
  <c r="O46" i="60"/>
  <c r="O48" i="60"/>
  <c r="O50" i="60"/>
  <c r="O51" i="60"/>
  <c r="F51" i="55"/>
  <c r="D52" i="60"/>
  <c r="D55" i="60"/>
  <c r="O55" i="60"/>
  <c r="O53" i="60"/>
  <c r="F53" i="55"/>
  <c r="O54" i="60"/>
  <c r="O11" i="59"/>
  <c r="E11" i="56"/>
  <c r="O12" i="59"/>
  <c r="E12" i="56"/>
  <c r="D13" i="59"/>
  <c r="E13" i="59"/>
  <c r="O14" i="59"/>
  <c r="O15" i="59"/>
  <c r="E15" i="56"/>
  <c r="D16" i="59"/>
  <c r="E16" i="59"/>
  <c r="O17" i="59"/>
  <c r="E17" i="56"/>
  <c r="O18" i="59"/>
  <c r="D19" i="59"/>
  <c r="E19" i="59"/>
  <c r="D20" i="59"/>
  <c r="E20" i="59"/>
  <c r="D21" i="59"/>
  <c r="E21" i="59"/>
  <c r="O23" i="59"/>
  <c r="E23" i="56"/>
  <c r="O24" i="59"/>
  <c r="D25" i="59"/>
  <c r="E25" i="59"/>
  <c r="O26" i="59"/>
  <c r="O27" i="59"/>
  <c r="E27" i="56"/>
  <c r="D28" i="59"/>
  <c r="E31" i="59"/>
  <c r="D29" i="59"/>
  <c r="E29" i="59"/>
  <c r="E30" i="59"/>
  <c r="O30" i="59"/>
  <c r="O32" i="59"/>
  <c r="O33" i="59"/>
  <c r="D34" i="59"/>
  <c r="E34" i="59"/>
  <c r="O35" i="59"/>
  <c r="E35" i="55"/>
  <c r="O36" i="59"/>
  <c r="D37" i="59"/>
  <c r="E37" i="59"/>
  <c r="D38" i="59"/>
  <c r="E38" i="59"/>
  <c r="D39" i="59"/>
  <c r="O39" i="59"/>
  <c r="E39" i="59"/>
  <c r="O41" i="59"/>
  <c r="E41" i="56"/>
  <c r="O42" i="59"/>
  <c r="E42" i="56"/>
  <c r="D43" i="59"/>
  <c r="E43" i="59"/>
  <c r="O44" i="59"/>
  <c r="O45" i="59"/>
  <c r="E45" i="56"/>
  <c r="D46" i="59"/>
  <c r="E46" i="59"/>
  <c r="O48" i="59"/>
  <c r="E48" i="56"/>
  <c r="O50" i="59"/>
  <c r="E50" i="56"/>
  <c r="O51" i="59"/>
  <c r="E51" i="56"/>
  <c r="D52" i="59"/>
  <c r="E52" i="59"/>
  <c r="E55" i="59"/>
  <c r="O53" i="59"/>
  <c r="E53" i="55"/>
  <c r="O54" i="59"/>
  <c r="O11" i="58"/>
  <c r="D11" i="55"/>
  <c r="O12" i="58"/>
  <c r="D13" i="58"/>
  <c r="E13" i="58"/>
  <c r="F13" i="58"/>
  <c r="G13" i="58"/>
  <c r="O14" i="58"/>
  <c r="D14" i="56"/>
  <c r="O15" i="58"/>
  <c r="D16" i="58"/>
  <c r="E16" i="58"/>
  <c r="F16" i="58"/>
  <c r="G16" i="58"/>
  <c r="O17" i="58"/>
  <c r="D17" i="56"/>
  <c r="O18" i="58"/>
  <c r="D18" i="56"/>
  <c r="D19" i="58"/>
  <c r="E19" i="58"/>
  <c r="F19" i="58"/>
  <c r="G19" i="58"/>
  <c r="D20" i="58"/>
  <c r="E20" i="58"/>
  <c r="F20" i="58"/>
  <c r="G20" i="58"/>
  <c r="D21" i="58"/>
  <c r="E21" i="58"/>
  <c r="F21" i="58"/>
  <c r="G21" i="58"/>
  <c r="O23" i="58"/>
  <c r="D23" i="56"/>
  <c r="O24" i="58"/>
  <c r="D24" i="55"/>
  <c r="D25" i="58"/>
  <c r="E25" i="58"/>
  <c r="F25" i="58"/>
  <c r="G25" i="58"/>
  <c r="O26" i="58"/>
  <c r="O27" i="58"/>
  <c r="D27" i="56"/>
  <c r="D28" i="58"/>
  <c r="E28" i="58"/>
  <c r="F28" i="58"/>
  <c r="G28" i="58"/>
  <c r="D29" i="58"/>
  <c r="E29" i="58"/>
  <c r="F29" i="58"/>
  <c r="G29" i="58"/>
  <c r="D30" i="58"/>
  <c r="E30" i="58"/>
  <c r="F30" i="58"/>
  <c r="G30" i="58"/>
  <c r="O32" i="58"/>
  <c r="D32" i="56"/>
  <c r="O33" i="58"/>
  <c r="D34" i="58"/>
  <c r="E34" i="58"/>
  <c r="F34" i="58"/>
  <c r="G34" i="58"/>
  <c r="O35" i="58"/>
  <c r="O36" i="58"/>
  <c r="D36" i="56"/>
  <c r="D37" i="58"/>
  <c r="E37" i="58"/>
  <c r="E40" i="58"/>
  <c r="F37" i="58"/>
  <c r="G37" i="58"/>
  <c r="D38" i="58"/>
  <c r="E38" i="58"/>
  <c r="F38" i="58"/>
  <c r="G38" i="58"/>
  <c r="D39" i="58"/>
  <c r="E39" i="58"/>
  <c r="F39" i="58"/>
  <c r="O41" i="58"/>
  <c r="D41" i="56"/>
  <c r="O42" i="58"/>
  <c r="D42" i="56"/>
  <c r="D43" i="58"/>
  <c r="E43" i="58"/>
  <c r="F43" i="58"/>
  <c r="G43" i="58"/>
  <c r="O44" i="58"/>
  <c r="D44" i="56"/>
  <c r="O45" i="58"/>
  <c r="D45" i="56"/>
  <c r="D46" i="58"/>
  <c r="E46" i="58"/>
  <c r="F46" i="58"/>
  <c r="G46" i="58"/>
  <c r="O48" i="58"/>
  <c r="O50" i="58"/>
  <c r="D50" i="56"/>
  <c r="O51" i="58"/>
  <c r="D51" i="55"/>
  <c r="D52" i="58"/>
  <c r="E52" i="58"/>
  <c r="F52" i="58"/>
  <c r="F55" i="58"/>
  <c r="G52" i="58"/>
  <c r="G55" i="58"/>
  <c r="O53" i="58"/>
  <c r="D53" i="56"/>
  <c r="O54" i="58"/>
  <c r="D54" i="56"/>
  <c r="E55" i="58"/>
  <c r="D11" i="57"/>
  <c r="E11" i="57"/>
  <c r="G11" i="57"/>
  <c r="D12" i="57"/>
  <c r="G12" i="57"/>
  <c r="D14" i="57"/>
  <c r="G14" i="57"/>
  <c r="D15" i="57"/>
  <c r="G15" i="57"/>
  <c r="D17" i="57"/>
  <c r="G17" i="57"/>
  <c r="D18" i="57"/>
  <c r="G18" i="57"/>
  <c r="D23" i="57"/>
  <c r="E23" i="57"/>
  <c r="G23" i="57"/>
  <c r="D24" i="57"/>
  <c r="E24" i="57"/>
  <c r="G24" i="57"/>
  <c r="D26" i="57"/>
  <c r="E26" i="57"/>
  <c r="G26" i="57"/>
  <c r="D27" i="57"/>
  <c r="G27" i="57"/>
  <c r="D32" i="57"/>
  <c r="G32" i="57"/>
  <c r="D33" i="57"/>
  <c r="G33" i="57"/>
  <c r="D35" i="57"/>
  <c r="G35" i="57"/>
  <c r="D36" i="57"/>
  <c r="G36" i="57"/>
  <c r="D41" i="57"/>
  <c r="G41" i="57"/>
  <c r="D42" i="57"/>
  <c r="G42" i="57"/>
  <c r="D44" i="57"/>
  <c r="G44" i="57"/>
  <c r="D45" i="57"/>
  <c r="E45" i="57"/>
  <c r="G45" i="57"/>
  <c r="D48" i="57"/>
  <c r="G48" i="57"/>
  <c r="D50" i="57"/>
  <c r="G50" i="57"/>
  <c r="D51" i="57"/>
  <c r="E51" i="57"/>
  <c r="G51" i="57"/>
  <c r="D53" i="57"/>
  <c r="G53" i="57"/>
  <c r="D54" i="57"/>
  <c r="G54" i="57"/>
  <c r="H11" i="56"/>
  <c r="I11" i="56"/>
  <c r="J11" i="56"/>
  <c r="L11" i="56"/>
  <c r="D12" i="56"/>
  <c r="F12" i="56"/>
  <c r="I12" i="56"/>
  <c r="J12" i="56"/>
  <c r="L12" i="56"/>
  <c r="E14" i="56"/>
  <c r="F14" i="56"/>
  <c r="G14" i="56"/>
  <c r="I14" i="56"/>
  <c r="L14" i="56"/>
  <c r="D15" i="56"/>
  <c r="H15" i="56"/>
  <c r="I15" i="56"/>
  <c r="L15" i="56"/>
  <c r="F17" i="56"/>
  <c r="G17" i="56"/>
  <c r="I17" i="56"/>
  <c r="L17" i="56"/>
  <c r="E18" i="56"/>
  <c r="F18" i="56"/>
  <c r="G18" i="56"/>
  <c r="I18" i="56"/>
  <c r="L18" i="56"/>
  <c r="I19" i="56"/>
  <c r="I23" i="56"/>
  <c r="L23" i="56"/>
  <c r="D24" i="56"/>
  <c r="E24" i="56"/>
  <c r="F24" i="56"/>
  <c r="H24" i="56"/>
  <c r="I24" i="56"/>
  <c r="L24" i="56"/>
  <c r="D26" i="56"/>
  <c r="E26" i="56"/>
  <c r="F26" i="56"/>
  <c r="G26" i="56"/>
  <c r="H26" i="56"/>
  <c r="I26" i="56"/>
  <c r="L26" i="56"/>
  <c r="G27" i="56"/>
  <c r="I27" i="56"/>
  <c r="J27" i="56"/>
  <c r="L27" i="56"/>
  <c r="I28" i="56"/>
  <c r="E32" i="56"/>
  <c r="F32" i="56"/>
  <c r="I32" i="56"/>
  <c r="J32" i="56"/>
  <c r="L32" i="56"/>
  <c r="D33" i="56"/>
  <c r="E33" i="56"/>
  <c r="F33" i="56"/>
  <c r="H33" i="56"/>
  <c r="I33" i="56"/>
  <c r="J33" i="56"/>
  <c r="L33" i="56"/>
  <c r="D35" i="56"/>
  <c r="F35" i="56"/>
  <c r="G35" i="56"/>
  <c r="I35" i="56"/>
  <c r="L35" i="56"/>
  <c r="E36" i="56"/>
  <c r="F36" i="56"/>
  <c r="G36" i="56"/>
  <c r="I36" i="56"/>
  <c r="L36" i="56"/>
  <c r="I41" i="56"/>
  <c r="L41" i="56"/>
  <c r="G42" i="56"/>
  <c r="H42" i="56"/>
  <c r="I42" i="56"/>
  <c r="L42" i="56"/>
  <c r="E44" i="56"/>
  <c r="F44" i="56"/>
  <c r="H44" i="56"/>
  <c r="I44" i="56"/>
  <c r="J44" i="56"/>
  <c r="L44" i="56"/>
  <c r="F45" i="56"/>
  <c r="G45" i="56"/>
  <c r="I45" i="56"/>
  <c r="L45" i="56"/>
  <c r="I46" i="56"/>
  <c r="D48" i="56"/>
  <c r="F48" i="56"/>
  <c r="G48" i="56"/>
  <c r="I48" i="56"/>
  <c r="J48" i="56"/>
  <c r="L48" i="56"/>
  <c r="F50" i="56"/>
  <c r="H50" i="56"/>
  <c r="I50" i="56"/>
  <c r="L50" i="56"/>
  <c r="F51" i="56"/>
  <c r="I51" i="56"/>
  <c r="L51" i="56"/>
  <c r="H53" i="56"/>
  <c r="I53" i="56"/>
  <c r="L53" i="56"/>
  <c r="E54" i="56"/>
  <c r="F54" i="56"/>
  <c r="G54" i="56"/>
  <c r="I54" i="56"/>
  <c r="L54" i="56"/>
  <c r="F11" i="55"/>
  <c r="I11" i="55"/>
  <c r="D12" i="55"/>
  <c r="F12" i="55"/>
  <c r="J12" i="55"/>
  <c r="E14" i="55"/>
  <c r="F14" i="55"/>
  <c r="D15" i="55"/>
  <c r="H15" i="55"/>
  <c r="I15" i="55"/>
  <c r="G17" i="55"/>
  <c r="K17" i="55"/>
  <c r="E18" i="55"/>
  <c r="F18" i="55"/>
  <c r="G18" i="55"/>
  <c r="G23" i="55"/>
  <c r="K23" i="55"/>
  <c r="E24" i="55"/>
  <c r="F24" i="55"/>
  <c r="H24" i="55"/>
  <c r="K24" i="55"/>
  <c r="D26" i="55"/>
  <c r="E26" i="55"/>
  <c r="G26" i="55"/>
  <c r="H26" i="55"/>
  <c r="J26" i="55"/>
  <c r="K26" i="55"/>
  <c r="G27" i="55"/>
  <c r="J27" i="55"/>
  <c r="D32" i="55"/>
  <c r="E32" i="55"/>
  <c r="F32" i="55"/>
  <c r="J32" i="55"/>
  <c r="D33" i="55"/>
  <c r="E33" i="55"/>
  <c r="F33" i="55"/>
  <c r="G33" i="55"/>
  <c r="H33" i="55"/>
  <c r="J33" i="55"/>
  <c r="K33" i="55"/>
  <c r="D35" i="55"/>
  <c r="F35" i="55"/>
  <c r="G35" i="55"/>
  <c r="I35" i="55"/>
  <c r="D36" i="55"/>
  <c r="E36" i="55"/>
  <c r="F36" i="55"/>
  <c r="G36" i="55"/>
  <c r="H36" i="55"/>
  <c r="H42" i="55"/>
  <c r="K42" i="55"/>
  <c r="D44" i="55"/>
  <c r="E44" i="55"/>
  <c r="F44" i="55"/>
  <c r="H44" i="55"/>
  <c r="I44" i="55"/>
  <c r="J44" i="55"/>
  <c r="F45" i="55"/>
  <c r="G45" i="55"/>
  <c r="K45" i="55"/>
  <c r="D48" i="55"/>
  <c r="F48" i="55"/>
  <c r="G48" i="55"/>
  <c r="J48" i="55"/>
  <c r="F50" i="55"/>
  <c r="G50" i="55"/>
  <c r="H50" i="55"/>
  <c r="I51" i="55"/>
  <c r="K51" i="55"/>
  <c r="H53" i="55"/>
  <c r="K53" i="55"/>
  <c r="E54" i="55"/>
  <c r="F54" i="55"/>
  <c r="G54" i="55"/>
  <c r="K54" i="55"/>
  <c r="O11" i="54"/>
  <c r="O12" i="54"/>
  <c r="D13" i="54"/>
  <c r="E13" i="54"/>
  <c r="F22" i="54"/>
  <c r="H13" i="54"/>
  <c r="I13" i="54"/>
  <c r="K13" i="54"/>
  <c r="L13" i="54"/>
  <c r="M13" i="54"/>
  <c r="N13" i="54"/>
  <c r="O14" i="54"/>
  <c r="O15" i="54"/>
  <c r="D16" i="54"/>
  <c r="E16" i="54"/>
  <c r="F16" i="54"/>
  <c r="G16" i="54"/>
  <c r="G22" i="54"/>
  <c r="H16" i="54"/>
  <c r="I16" i="54"/>
  <c r="J16" i="54"/>
  <c r="K16" i="54"/>
  <c r="L16" i="54"/>
  <c r="M16" i="54"/>
  <c r="N16" i="54"/>
  <c r="O17" i="54"/>
  <c r="O18" i="54"/>
  <c r="D19" i="54"/>
  <c r="E19" i="54"/>
  <c r="G19" i="54"/>
  <c r="H19" i="54"/>
  <c r="I19" i="54"/>
  <c r="I22" i="54"/>
  <c r="J19" i="54"/>
  <c r="K19" i="54"/>
  <c r="L19" i="54"/>
  <c r="M19" i="54"/>
  <c r="N19" i="54"/>
  <c r="D20" i="54"/>
  <c r="E20" i="54"/>
  <c r="F20" i="54"/>
  <c r="G20" i="54"/>
  <c r="H20" i="54"/>
  <c r="I20" i="54"/>
  <c r="J20" i="54"/>
  <c r="K20" i="54"/>
  <c r="L20" i="54"/>
  <c r="M20" i="54"/>
  <c r="N20" i="54"/>
  <c r="D21" i="54"/>
  <c r="E21" i="54"/>
  <c r="F21" i="54"/>
  <c r="G21" i="54"/>
  <c r="H21" i="54"/>
  <c r="I21" i="54"/>
  <c r="J21" i="54"/>
  <c r="K21" i="54"/>
  <c r="L21" i="54"/>
  <c r="M21" i="54"/>
  <c r="N21" i="54"/>
  <c r="O23" i="54"/>
  <c r="O24" i="54"/>
  <c r="D25" i="54"/>
  <c r="E25" i="54"/>
  <c r="F25" i="54"/>
  <c r="G25" i="54"/>
  <c r="I25" i="54"/>
  <c r="J25" i="54"/>
  <c r="K25" i="54"/>
  <c r="L25" i="54"/>
  <c r="M25" i="54"/>
  <c r="N25" i="54"/>
  <c r="O26" i="54"/>
  <c r="O27" i="54"/>
  <c r="D28" i="54"/>
  <c r="E28" i="54"/>
  <c r="F28" i="54"/>
  <c r="G28" i="54"/>
  <c r="H28" i="54"/>
  <c r="I28" i="54"/>
  <c r="J28" i="54"/>
  <c r="K28" i="54"/>
  <c r="L28" i="54"/>
  <c r="M28" i="54"/>
  <c r="N28" i="54"/>
  <c r="D29" i="54"/>
  <c r="E29" i="54"/>
  <c r="F29" i="54"/>
  <c r="G29" i="54"/>
  <c r="H29" i="54"/>
  <c r="I29" i="54"/>
  <c r="J29" i="54"/>
  <c r="K29" i="54"/>
  <c r="L29" i="54"/>
  <c r="L31" i="54"/>
  <c r="M29" i="54"/>
  <c r="N29" i="54"/>
  <c r="D30" i="54"/>
  <c r="E30" i="54"/>
  <c r="F30" i="54"/>
  <c r="G30" i="54"/>
  <c r="H30" i="54"/>
  <c r="I30" i="54"/>
  <c r="J30" i="54"/>
  <c r="J31" i="54"/>
  <c r="L31" i="56"/>
  <c r="K30" i="54"/>
  <c r="L30" i="54"/>
  <c r="M30" i="54"/>
  <c r="N30" i="54"/>
  <c r="O32" i="54"/>
  <c r="O33" i="54"/>
  <c r="D34" i="54"/>
  <c r="E34" i="54"/>
  <c r="F34" i="54"/>
  <c r="G34" i="54"/>
  <c r="H34" i="54"/>
  <c r="I34" i="54"/>
  <c r="J34" i="54"/>
  <c r="K34" i="54"/>
  <c r="L34" i="54"/>
  <c r="M34" i="54"/>
  <c r="N34" i="54"/>
  <c r="O35" i="54"/>
  <c r="O36" i="54"/>
  <c r="D37" i="54"/>
  <c r="E37" i="54"/>
  <c r="F37" i="54"/>
  <c r="G37" i="54"/>
  <c r="H37" i="54"/>
  <c r="I37" i="54"/>
  <c r="J37" i="54"/>
  <c r="L37" i="54"/>
  <c r="M37" i="54"/>
  <c r="O37" i="54"/>
  <c r="N37" i="54"/>
  <c r="D38" i="54"/>
  <c r="E38" i="54"/>
  <c r="F38" i="54"/>
  <c r="G38" i="54"/>
  <c r="H38" i="54"/>
  <c r="I38" i="54"/>
  <c r="J38" i="54"/>
  <c r="K38" i="54"/>
  <c r="L38" i="54"/>
  <c r="M38" i="54"/>
  <c r="N38" i="54"/>
  <c r="D39" i="54"/>
  <c r="E39" i="54"/>
  <c r="F39" i="54"/>
  <c r="G39" i="54"/>
  <c r="H39" i="54"/>
  <c r="I39" i="54"/>
  <c r="J39" i="54"/>
  <c r="K39" i="54"/>
  <c r="L39" i="54"/>
  <c r="M39" i="54"/>
  <c r="N39" i="54"/>
  <c r="F40" i="54"/>
  <c r="O41" i="54"/>
  <c r="O42" i="54"/>
  <c r="D43" i="54"/>
  <c r="E43" i="54"/>
  <c r="F43" i="54"/>
  <c r="G43" i="54"/>
  <c r="H43" i="54"/>
  <c r="I43" i="54"/>
  <c r="J43" i="54"/>
  <c r="K43" i="54"/>
  <c r="M43" i="54"/>
  <c r="N43" i="54"/>
  <c r="O44" i="54"/>
  <c r="O45" i="54"/>
  <c r="D46" i="54"/>
  <c r="E46" i="54"/>
  <c r="F46" i="54"/>
  <c r="F47" i="54"/>
  <c r="G46" i="54"/>
  <c r="H46" i="54"/>
  <c r="I46" i="54"/>
  <c r="J46" i="54"/>
  <c r="K46" i="54"/>
  <c r="L46" i="54"/>
  <c r="M46" i="54"/>
  <c r="N46" i="54"/>
  <c r="O48" i="54"/>
  <c r="O50" i="54"/>
  <c r="O51" i="54"/>
  <c r="D52" i="54"/>
  <c r="E52" i="54"/>
  <c r="E55" i="54"/>
  <c r="F52" i="54"/>
  <c r="G52" i="54"/>
  <c r="G55" i="54"/>
  <c r="H52" i="54"/>
  <c r="H55" i="54"/>
  <c r="I52" i="54"/>
  <c r="I55" i="54"/>
  <c r="J52" i="54"/>
  <c r="J55" i="54"/>
  <c r="K52" i="54"/>
  <c r="K55" i="54"/>
  <c r="L52" i="54"/>
  <c r="L55" i="54"/>
  <c r="M52" i="54"/>
  <c r="M55" i="54"/>
  <c r="N52" i="54"/>
  <c r="N55" i="54"/>
  <c r="O53" i="54"/>
  <c r="O54" i="54"/>
  <c r="F55" i="54"/>
  <c r="E50" i="57"/>
  <c r="F50" i="57"/>
  <c r="H50" i="57"/>
  <c r="H40" i="65"/>
  <c r="F22" i="65"/>
  <c r="F11" i="57"/>
  <c r="H11" i="57"/>
  <c r="I43" i="56"/>
  <c r="O43" i="64"/>
  <c r="I43" i="55"/>
  <c r="J51" i="56"/>
  <c r="J50" i="56"/>
  <c r="J42" i="56"/>
  <c r="E31" i="63"/>
  <c r="H14" i="55"/>
  <c r="H18" i="56"/>
  <c r="D55" i="62"/>
  <c r="H45" i="55"/>
  <c r="H41" i="55"/>
  <c r="D40" i="62"/>
  <c r="D22" i="62"/>
  <c r="H32" i="55"/>
  <c r="H27" i="55"/>
  <c r="H23" i="55"/>
  <c r="G15" i="56"/>
  <c r="F27" i="56"/>
  <c r="F42" i="55"/>
  <c r="F53" i="56"/>
  <c r="F41" i="56"/>
  <c r="D22" i="59"/>
  <c r="E27" i="55"/>
  <c r="O37" i="59"/>
  <c r="E37" i="56"/>
  <c r="E50" i="55"/>
  <c r="E41" i="55"/>
  <c r="E42" i="55"/>
  <c r="O28" i="59"/>
  <c r="E28" i="55"/>
  <c r="D54" i="55"/>
  <c r="D53" i="55"/>
  <c r="D50" i="55"/>
  <c r="D42" i="55"/>
  <c r="D17" i="55"/>
  <c r="D14" i="55"/>
  <c r="D55" i="54"/>
  <c r="O37" i="65"/>
  <c r="E37" i="57"/>
  <c r="I40" i="65"/>
  <c r="E40" i="65"/>
  <c r="O30" i="65"/>
  <c r="K30" i="55"/>
  <c r="K27" i="55"/>
  <c r="F24" i="57"/>
  <c r="H24" i="57"/>
  <c r="O52" i="64"/>
  <c r="I52" i="55"/>
  <c r="I52" i="56"/>
  <c r="D52" i="57"/>
  <c r="D46" i="57"/>
  <c r="O37" i="64"/>
  <c r="I37" i="55"/>
  <c r="D38" i="57"/>
  <c r="D40" i="64"/>
  <c r="G40" i="64"/>
  <c r="O38" i="64"/>
  <c r="I38" i="55"/>
  <c r="J40" i="64"/>
  <c r="I38" i="56"/>
  <c r="D34" i="57"/>
  <c r="F40" i="64"/>
  <c r="I29" i="56"/>
  <c r="D28" i="57"/>
  <c r="I30" i="56"/>
  <c r="D31" i="64"/>
  <c r="E31" i="64"/>
  <c r="J22" i="64"/>
  <c r="I22" i="64"/>
  <c r="D22" i="64"/>
  <c r="F22" i="64"/>
  <c r="J54" i="56"/>
  <c r="J53" i="55"/>
  <c r="J35" i="55"/>
  <c r="O39" i="63"/>
  <c r="J39" i="56"/>
  <c r="J23" i="55"/>
  <c r="O21" i="63"/>
  <c r="J21" i="56"/>
  <c r="J15" i="56"/>
  <c r="F22" i="63"/>
  <c r="O13" i="63"/>
  <c r="J13" i="56"/>
  <c r="H54" i="56"/>
  <c r="O30" i="62"/>
  <c r="H30" i="55"/>
  <c r="O21" i="62"/>
  <c r="H21" i="55"/>
  <c r="G53" i="55"/>
  <c r="E55" i="61"/>
  <c r="G41" i="55"/>
  <c r="G32" i="55"/>
  <c r="G24" i="56"/>
  <c r="O21" i="61"/>
  <c r="G21" i="56"/>
  <c r="D22" i="61"/>
  <c r="E22" i="61"/>
  <c r="O52" i="60"/>
  <c r="F23" i="55"/>
  <c r="O20" i="60"/>
  <c r="F15" i="56"/>
  <c r="E51" i="55"/>
  <c r="E22" i="59"/>
  <c r="E15" i="55"/>
  <c r="E12" i="55"/>
  <c r="D41" i="55"/>
  <c r="O39" i="58"/>
  <c r="D39" i="56"/>
  <c r="D23" i="55"/>
  <c r="E22" i="58"/>
  <c r="D18" i="55"/>
  <c r="G52" i="57"/>
  <c r="O52" i="54"/>
  <c r="E40" i="54"/>
  <c r="G39" i="57"/>
  <c r="L34" i="56"/>
  <c r="F31" i="54"/>
  <c r="O28" i="54"/>
  <c r="H31" i="54"/>
  <c r="G30" i="57"/>
  <c r="O30" i="54"/>
  <c r="M22" i="54"/>
  <c r="J22" i="54"/>
  <c r="G21" i="57"/>
  <c r="E22" i="54"/>
  <c r="I31" i="56"/>
  <c r="F52" i="56"/>
  <c r="F52" i="55"/>
  <c r="F20" i="56"/>
  <c r="F20" i="55"/>
  <c r="I40" i="54"/>
  <c r="I47" i="54"/>
  <c r="I49" i="54"/>
  <c r="I56" i="54"/>
  <c r="I31" i="54"/>
  <c r="H40" i="54"/>
  <c r="H22" i="54"/>
  <c r="H47" i="54"/>
  <c r="H49" i="54"/>
  <c r="H56" i="54"/>
  <c r="L37" i="56"/>
  <c r="G40" i="54"/>
  <c r="L28" i="56"/>
  <c r="L30" i="56"/>
  <c r="G31" i="54"/>
  <c r="L16" i="56"/>
  <c r="L20" i="56"/>
  <c r="O13" i="54"/>
  <c r="L52" i="56"/>
  <c r="O43" i="54"/>
  <c r="E31" i="54"/>
  <c r="E47" i="54"/>
  <c r="E49" i="54"/>
  <c r="E56" i="54"/>
  <c r="L29" i="56"/>
  <c r="L25" i="56"/>
  <c r="O19" i="54"/>
  <c r="L13" i="56"/>
  <c r="L43" i="56"/>
  <c r="L38" i="56"/>
  <c r="D40" i="54"/>
  <c r="D31" i="54"/>
  <c r="L19" i="56"/>
  <c r="D22" i="54"/>
  <c r="G47" i="54"/>
  <c r="G49" i="54"/>
  <c r="G56" i="54"/>
  <c r="D47" i="54"/>
  <c r="D49" i="54"/>
  <c r="D56" i="54"/>
  <c r="I31" i="65"/>
  <c r="I22" i="65"/>
  <c r="I47" i="65"/>
  <c r="I49" i="65"/>
  <c r="I56" i="65"/>
  <c r="K14" i="55"/>
  <c r="E36" i="57"/>
  <c r="F36" i="57"/>
  <c r="H36" i="57"/>
  <c r="O39" i="65"/>
  <c r="E39" i="57"/>
  <c r="H31" i="65"/>
  <c r="H22" i="65"/>
  <c r="H47" i="65"/>
  <c r="H49" i="65"/>
  <c r="H56" i="65"/>
  <c r="G40" i="65"/>
  <c r="K35" i="55"/>
  <c r="E32" i="57"/>
  <c r="F32" i="57"/>
  <c r="H32" i="57"/>
  <c r="G31" i="65"/>
  <c r="E18" i="57"/>
  <c r="F18" i="57"/>
  <c r="H18" i="57"/>
  <c r="G22" i="65"/>
  <c r="E12" i="57"/>
  <c r="F12" i="57"/>
  <c r="H12" i="57"/>
  <c r="F51" i="57"/>
  <c r="H51" i="57"/>
  <c r="O46" i="65"/>
  <c r="K46" i="55"/>
  <c r="F40" i="65"/>
  <c r="F31" i="65"/>
  <c r="F47" i="65"/>
  <c r="F49" i="65"/>
  <c r="F56" i="65"/>
  <c r="O29" i="65"/>
  <c r="K29" i="55"/>
  <c r="O19" i="65"/>
  <c r="K19" i="55"/>
  <c r="O20" i="65"/>
  <c r="E20" i="57"/>
  <c r="O52" i="65"/>
  <c r="E52" i="57"/>
  <c r="F52" i="57"/>
  <c r="H52" i="57"/>
  <c r="E48" i="57"/>
  <c r="F48" i="57"/>
  <c r="H48" i="57"/>
  <c r="E44" i="57"/>
  <c r="F44" i="57"/>
  <c r="H44" i="57"/>
  <c r="F42" i="57"/>
  <c r="H42" i="57"/>
  <c r="O43" i="65"/>
  <c r="K43" i="55"/>
  <c r="K41" i="55"/>
  <c r="O41" i="55"/>
  <c r="O38" i="65"/>
  <c r="E38" i="57"/>
  <c r="F38" i="57"/>
  <c r="O34" i="65"/>
  <c r="K34" i="55"/>
  <c r="O28" i="65"/>
  <c r="K28" i="55"/>
  <c r="E47" i="65"/>
  <c r="E49" i="65"/>
  <c r="E56" i="65"/>
  <c r="O25" i="65"/>
  <c r="E25" i="57"/>
  <c r="F25" i="57"/>
  <c r="O21" i="65"/>
  <c r="E21" i="57"/>
  <c r="F21" i="57"/>
  <c r="H21" i="57"/>
  <c r="O16" i="65"/>
  <c r="E16" i="57"/>
  <c r="O13" i="65"/>
  <c r="E13" i="57"/>
  <c r="F13" i="57"/>
  <c r="F54" i="57"/>
  <c r="H54" i="57"/>
  <c r="F53" i="57"/>
  <c r="H53" i="57"/>
  <c r="D55" i="65"/>
  <c r="O55" i="65"/>
  <c r="F45" i="57"/>
  <c r="H45" i="57"/>
  <c r="K37" i="55"/>
  <c r="F35" i="57"/>
  <c r="H35" i="57"/>
  <c r="D40" i="65"/>
  <c r="F27" i="57"/>
  <c r="H27" i="57"/>
  <c r="F26" i="57"/>
  <c r="H26" i="57"/>
  <c r="E30" i="57"/>
  <c r="D31" i="65"/>
  <c r="F23" i="57"/>
  <c r="H23" i="57"/>
  <c r="F17" i="57"/>
  <c r="H17" i="57"/>
  <c r="K15" i="55"/>
  <c r="O15" i="55"/>
  <c r="F15" i="57"/>
  <c r="H15" i="57"/>
  <c r="F14" i="57"/>
  <c r="H14" i="57"/>
  <c r="D22" i="65"/>
  <c r="D37" i="57"/>
  <c r="F37" i="57"/>
  <c r="J31" i="64"/>
  <c r="J47" i="64"/>
  <c r="J49" i="64"/>
  <c r="J56" i="64"/>
  <c r="D43" i="57"/>
  <c r="I40" i="64"/>
  <c r="I47" i="64"/>
  <c r="I49" i="64"/>
  <c r="I56" i="64"/>
  <c r="D39" i="57"/>
  <c r="I31" i="64"/>
  <c r="D55" i="57"/>
  <c r="H40" i="64"/>
  <c r="H31" i="64"/>
  <c r="D16" i="57"/>
  <c r="D20" i="57"/>
  <c r="D30" i="57"/>
  <c r="D29" i="57"/>
  <c r="G22" i="64"/>
  <c r="G47" i="64"/>
  <c r="G49" i="64"/>
  <c r="G56" i="64"/>
  <c r="O20" i="64"/>
  <c r="I20" i="55"/>
  <c r="O30" i="64"/>
  <c r="I30" i="55"/>
  <c r="O16" i="64"/>
  <c r="I16" i="55"/>
  <c r="F47" i="64"/>
  <c r="O46" i="64"/>
  <c r="I46" i="55"/>
  <c r="I37" i="56"/>
  <c r="O34" i="64"/>
  <c r="I34" i="55"/>
  <c r="O28" i="64"/>
  <c r="I28" i="55"/>
  <c r="O29" i="64"/>
  <c r="I29" i="55"/>
  <c r="O25" i="64"/>
  <c r="I25" i="55"/>
  <c r="O19" i="64"/>
  <c r="I19" i="55"/>
  <c r="I20" i="56"/>
  <c r="O13" i="64"/>
  <c r="I13" i="55"/>
  <c r="E22" i="64"/>
  <c r="E47" i="64"/>
  <c r="E49" i="64"/>
  <c r="E56" i="64"/>
  <c r="O21" i="64"/>
  <c r="I21" i="55"/>
  <c r="O55" i="64"/>
  <c r="I55" i="55"/>
  <c r="I55" i="56"/>
  <c r="O39" i="64"/>
  <c r="I39" i="55"/>
  <c r="I34" i="56"/>
  <c r="I40" i="56"/>
  <c r="I25" i="56"/>
  <c r="D47" i="64"/>
  <c r="I16" i="56"/>
  <c r="J36" i="56"/>
  <c r="O30" i="63"/>
  <c r="J30" i="56"/>
  <c r="G22" i="63"/>
  <c r="O52" i="63"/>
  <c r="J52" i="56"/>
  <c r="O46" i="63"/>
  <c r="J46" i="56"/>
  <c r="F40" i="63"/>
  <c r="O40" i="63"/>
  <c r="J40" i="56"/>
  <c r="O38" i="63"/>
  <c r="J38" i="55"/>
  <c r="F47" i="63"/>
  <c r="F49" i="63"/>
  <c r="F56" i="63"/>
  <c r="J45" i="56"/>
  <c r="K45" i="56"/>
  <c r="O45" i="56"/>
  <c r="O43" i="63"/>
  <c r="J43" i="55"/>
  <c r="O37" i="63"/>
  <c r="J37" i="55"/>
  <c r="O28" i="63"/>
  <c r="J28" i="56"/>
  <c r="O25" i="63"/>
  <c r="J25" i="55"/>
  <c r="J24" i="56"/>
  <c r="K24" i="56"/>
  <c r="O24" i="56"/>
  <c r="O24" i="57"/>
  <c r="O29" i="63"/>
  <c r="J29" i="55"/>
  <c r="J18" i="56"/>
  <c r="K18" i="56"/>
  <c r="O18" i="56"/>
  <c r="J17" i="55"/>
  <c r="E22" i="63"/>
  <c r="E47" i="63"/>
  <c r="E49" i="63"/>
  <c r="E56" i="63"/>
  <c r="O19" i="63"/>
  <c r="J19" i="55"/>
  <c r="O16" i="63"/>
  <c r="J16" i="56"/>
  <c r="O20" i="63"/>
  <c r="J20" i="56"/>
  <c r="D55" i="63"/>
  <c r="O55" i="63"/>
  <c r="J55" i="55"/>
  <c r="J41" i="56"/>
  <c r="K41" i="56"/>
  <c r="O41" i="56"/>
  <c r="O41" i="57"/>
  <c r="O34" i="63"/>
  <c r="J34" i="56"/>
  <c r="J39" i="55"/>
  <c r="D31" i="63"/>
  <c r="O31" i="63"/>
  <c r="J31" i="56"/>
  <c r="J14" i="55"/>
  <c r="D22" i="63"/>
  <c r="J21" i="55"/>
  <c r="J13" i="55"/>
  <c r="H51" i="56"/>
  <c r="O55" i="62"/>
  <c r="H55" i="56"/>
  <c r="O43" i="62"/>
  <c r="H43" i="56"/>
  <c r="O40" i="62"/>
  <c r="H40" i="56"/>
  <c r="O29" i="62"/>
  <c r="H29" i="56"/>
  <c r="O28" i="62"/>
  <c r="H28" i="56"/>
  <c r="F22" i="62"/>
  <c r="F47" i="62"/>
  <c r="F49" i="62"/>
  <c r="F56" i="62"/>
  <c r="H12" i="56"/>
  <c r="O52" i="62"/>
  <c r="H52" i="56"/>
  <c r="H48" i="55"/>
  <c r="O48" i="55"/>
  <c r="O46" i="62"/>
  <c r="H46" i="56"/>
  <c r="O37" i="62"/>
  <c r="H37" i="56"/>
  <c r="O39" i="62"/>
  <c r="H39" i="55"/>
  <c r="O34" i="62"/>
  <c r="H34" i="56"/>
  <c r="E31" i="62"/>
  <c r="H30" i="56"/>
  <c r="O25" i="62"/>
  <c r="H25" i="55"/>
  <c r="H17" i="55"/>
  <c r="O19" i="62"/>
  <c r="H19" i="56"/>
  <c r="O16" i="62"/>
  <c r="H16" i="56"/>
  <c r="E22" i="62"/>
  <c r="O13" i="62"/>
  <c r="H13" i="56"/>
  <c r="O54" i="55"/>
  <c r="O42" i="55"/>
  <c r="H38" i="55"/>
  <c r="H35" i="55"/>
  <c r="O35" i="55"/>
  <c r="D31" i="62"/>
  <c r="H25" i="56"/>
  <c r="H21" i="56"/>
  <c r="O22" i="62"/>
  <c r="H20" i="55"/>
  <c r="O50" i="55"/>
  <c r="G44" i="55"/>
  <c r="O44" i="55"/>
  <c r="O39" i="61"/>
  <c r="G39" i="55"/>
  <c r="O30" i="61"/>
  <c r="G30" i="55"/>
  <c r="O19" i="61"/>
  <c r="O20" i="61"/>
  <c r="G20" i="55"/>
  <c r="F22" i="61"/>
  <c r="F47" i="61"/>
  <c r="F49" i="61"/>
  <c r="F56" i="61"/>
  <c r="G51" i="55"/>
  <c r="O51" i="55"/>
  <c r="O52" i="61"/>
  <c r="G52" i="56"/>
  <c r="O46" i="61"/>
  <c r="G46" i="56"/>
  <c r="O43" i="61"/>
  <c r="G43" i="55"/>
  <c r="E40" i="61"/>
  <c r="O37" i="61"/>
  <c r="G37" i="56"/>
  <c r="O34" i="61"/>
  <c r="G34" i="56"/>
  <c r="O38" i="61"/>
  <c r="G38" i="56"/>
  <c r="E31" i="61"/>
  <c r="O29" i="61"/>
  <c r="G29" i="56"/>
  <c r="O28" i="61"/>
  <c r="G28" i="55"/>
  <c r="O16" i="61"/>
  <c r="G16" i="56"/>
  <c r="G11" i="55"/>
  <c r="O11" i="55"/>
  <c r="O13" i="61"/>
  <c r="G13" i="56"/>
  <c r="D55" i="61"/>
  <c r="O55" i="61"/>
  <c r="G55" i="56"/>
  <c r="D40" i="61"/>
  <c r="G39" i="56"/>
  <c r="O33" i="55"/>
  <c r="G34" i="55"/>
  <c r="D31" i="61"/>
  <c r="O31" i="61"/>
  <c r="G31" i="56"/>
  <c r="O25" i="61"/>
  <c r="O18" i="55"/>
  <c r="G19" i="55"/>
  <c r="G19" i="56"/>
  <c r="G20" i="56"/>
  <c r="G21" i="55"/>
  <c r="G12" i="55"/>
  <c r="O12" i="55"/>
  <c r="O53" i="55"/>
  <c r="F55" i="56"/>
  <c r="F55" i="55"/>
  <c r="F46" i="56"/>
  <c r="F46" i="55"/>
  <c r="F43" i="56"/>
  <c r="F43" i="55"/>
  <c r="F37" i="56"/>
  <c r="F37" i="55"/>
  <c r="F39" i="56"/>
  <c r="F34" i="55"/>
  <c r="F34" i="56"/>
  <c r="F38" i="55"/>
  <c r="F38" i="56"/>
  <c r="D40" i="60"/>
  <c r="O40" i="60"/>
  <c r="F28" i="56"/>
  <c r="F28" i="55"/>
  <c r="F30" i="55"/>
  <c r="F30" i="56"/>
  <c r="F25" i="55"/>
  <c r="F25" i="56"/>
  <c r="F29" i="55"/>
  <c r="F29" i="56"/>
  <c r="D31" i="60"/>
  <c r="O31" i="60"/>
  <c r="F19" i="56"/>
  <c r="F19" i="55"/>
  <c r="F16" i="56"/>
  <c r="F21" i="55"/>
  <c r="F21" i="56"/>
  <c r="K12" i="56"/>
  <c r="O12" i="56"/>
  <c r="D22" i="60"/>
  <c r="F13" i="56"/>
  <c r="F13" i="55"/>
  <c r="K54" i="56"/>
  <c r="O54" i="56"/>
  <c r="O52" i="59"/>
  <c r="E48" i="55"/>
  <c r="O46" i="59"/>
  <c r="E46" i="56"/>
  <c r="O43" i="59"/>
  <c r="E43" i="56"/>
  <c r="O36" i="55"/>
  <c r="E40" i="59"/>
  <c r="E47" i="59"/>
  <c r="E49" i="59"/>
  <c r="E56" i="59"/>
  <c r="E37" i="55"/>
  <c r="E35" i="56"/>
  <c r="K35" i="56"/>
  <c r="O35" i="56"/>
  <c r="O34" i="59"/>
  <c r="E34" i="56"/>
  <c r="O38" i="59"/>
  <c r="E38" i="56"/>
  <c r="K26" i="56"/>
  <c r="O26" i="56"/>
  <c r="E28" i="56"/>
  <c r="E23" i="55"/>
  <c r="O23" i="55"/>
  <c r="O29" i="59"/>
  <c r="E29" i="56"/>
  <c r="O19" i="59"/>
  <c r="E19" i="55"/>
  <c r="O16" i="59"/>
  <c r="E16" i="56"/>
  <c r="O21" i="59"/>
  <c r="E21" i="56"/>
  <c r="E11" i="55"/>
  <c r="O20" i="59"/>
  <c r="E20" i="55"/>
  <c r="O13" i="59"/>
  <c r="E13" i="56"/>
  <c r="E53" i="56"/>
  <c r="K53" i="56"/>
  <c r="O53" i="56"/>
  <c r="E52" i="56"/>
  <c r="E52" i="55"/>
  <c r="D55" i="59"/>
  <c r="O55" i="59"/>
  <c r="K50" i="56"/>
  <c r="O50" i="56"/>
  <c r="O50" i="57"/>
  <c r="K48" i="56"/>
  <c r="O48" i="56"/>
  <c r="E45" i="55"/>
  <c r="K44" i="56"/>
  <c r="O44" i="56"/>
  <c r="K42" i="56"/>
  <c r="O42" i="56"/>
  <c r="E43" i="55"/>
  <c r="K36" i="56"/>
  <c r="O36" i="56"/>
  <c r="E39" i="56"/>
  <c r="E39" i="55"/>
  <c r="K33" i="56"/>
  <c r="O33" i="56"/>
  <c r="O33" i="57"/>
  <c r="D40" i="59"/>
  <c r="O32" i="55"/>
  <c r="K32" i="56"/>
  <c r="O32" i="56"/>
  <c r="K27" i="56"/>
  <c r="O27" i="56"/>
  <c r="O26" i="55"/>
  <c r="D31" i="59"/>
  <c r="O31" i="59"/>
  <c r="E31" i="56"/>
  <c r="E30" i="55"/>
  <c r="E30" i="56"/>
  <c r="O24" i="55"/>
  <c r="K23" i="56"/>
  <c r="O23" i="56"/>
  <c r="O25" i="59"/>
  <c r="K17" i="56"/>
  <c r="O17" i="56"/>
  <c r="E17" i="55"/>
  <c r="K15" i="56"/>
  <c r="O15" i="56"/>
  <c r="K14" i="56"/>
  <c r="O14" i="56"/>
  <c r="O22" i="59"/>
  <c r="D51" i="56"/>
  <c r="G40" i="58"/>
  <c r="O38" i="58"/>
  <c r="D38" i="56"/>
  <c r="G31" i="58"/>
  <c r="G22" i="58"/>
  <c r="O52" i="58"/>
  <c r="D52" i="56"/>
  <c r="F40" i="58"/>
  <c r="O34" i="58"/>
  <c r="D34" i="56"/>
  <c r="D27" i="55"/>
  <c r="O27" i="55"/>
  <c r="F31" i="58"/>
  <c r="O30" i="58"/>
  <c r="D30" i="55"/>
  <c r="O21" i="58"/>
  <c r="D21" i="56"/>
  <c r="F22" i="58"/>
  <c r="D11" i="56"/>
  <c r="K11" i="56"/>
  <c r="O11" i="56"/>
  <c r="D45" i="55"/>
  <c r="O46" i="58"/>
  <c r="D46" i="56"/>
  <c r="O43" i="58"/>
  <c r="D43" i="55"/>
  <c r="O37" i="58"/>
  <c r="D37" i="55"/>
  <c r="E31" i="58"/>
  <c r="E47" i="58"/>
  <c r="E49" i="58"/>
  <c r="E56" i="58"/>
  <c r="O28" i="58"/>
  <c r="D28" i="56"/>
  <c r="O25" i="58"/>
  <c r="O29" i="58"/>
  <c r="D29" i="56"/>
  <c r="O19" i="58"/>
  <c r="D19" i="56"/>
  <c r="O16" i="58"/>
  <c r="D16" i="55"/>
  <c r="O20" i="58"/>
  <c r="D20" i="56"/>
  <c r="O13" i="58"/>
  <c r="D13" i="55"/>
  <c r="D55" i="58"/>
  <c r="O55" i="58"/>
  <c r="D40" i="58"/>
  <c r="O40" i="58"/>
  <c r="D40" i="56"/>
  <c r="D39" i="55"/>
  <c r="D31" i="58"/>
  <c r="D22" i="58"/>
  <c r="N40" i="54"/>
  <c r="N31" i="54"/>
  <c r="N22" i="54"/>
  <c r="G46" i="57"/>
  <c r="M40" i="54"/>
  <c r="M47" i="54"/>
  <c r="M49" i="54"/>
  <c r="M56" i="54"/>
  <c r="G37" i="57"/>
  <c r="G38" i="57"/>
  <c r="M31" i="54"/>
  <c r="O25" i="54"/>
  <c r="O16" i="54"/>
  <c r="G13" i="57"/>
  <c r="G55" i="57"/>
  <c r="G43" i="57"/>
  <c r="L40" i="54"/>
  <c r="O34" i="54"/>
  <c r="G28" i="57"/>
  <c r="G29" i="57"/>
  <c r="G25" i="57"/>
  <c r="G19" i="57"/>
  <c r="G16" i="57"/>
  <c r="L22" i="54"/>
  <c r="L47" i="54"/>
  <c r="L49" i="54"/>
  <c r="L56" i="54"/>
  <c r="O20" i="54"/>
  <c r="O39" i="54"/>
  <c r="O38" i="54"/>
  <c r="K40" i="54"/>
  <c r="G34" i="57"/>
  <c r="K31" i="54"/>
  <c r="G31" i="57"/>
  <c r="O29" i="54"/>
  <c r="G20" i="57"/>
  <c r="K22" i="54"/>
  <c r="O21" i="54"/>
  <c r="L55" i="56"/>
  <c r="O55" i="54"/>
  <c r="L39" i="56"/>
  <c r="J40" i="54"/>
  <c r="L40" i="56"/>
  <c r="J47" i="54"/>
  <c r="J49" i="54"/>
  <c r="J56" i="54"/>
  <c r="L21" i="56"/>
  <c r="L22" i="56"/>
  <c r="F49" i="54"/>
  <c r="L46" i="56"/>
  <c r="O46" i="54"/>
  <c r="O14" i="55"/>
  <c r="O16" i="55"/>
  <c r="K52" i="55"/>
  <c r="K39" i="55"/>
  <c r="F39" i="57"/>
  <c r="H39" i="57"/>
  <c r="G47" i="65"/>
  <c r="G49" i="65"/>
  <c r="G56" i="65"/>
  <c r="O22" i="65"/>
  <c r="K22" i="55"/>
  <c r="O45" i="57"/>
  <c r="E46" i="57"/>
  <c r="F46" i="57"/>
  <c r="H46" i="57"/>
  <c r="H37" i="57"/>
  <c r="O36" i="57"/>
  <c r="O40" i="65"/>
  <c r="K40" i="55"/>
  <c r="O31" i="65"/>
  <c r="E31" i="57"/>
  <c r="E29" i="57"/>
  <c r="F29" i="57"/>
  <c r="H29" i="57"/>
  <c r="E19" i="57"/>
  <c r="F19" i="57"/>
  <c r="H19" i="57"/>
  <c r="F20" i="57"/>
  <c r="H20" i="57"/>
  <c r="K20" i="55"/>
  <c r="O44" i="57"/>
  <c r="E43" i="57"/>
  <c r="F43" i="57"/>
  <c r="H43" i="57"/>
  <c r="K38" i="55"/>
  <c r="E34" i="57"/>
  <c r="F34" i="57"/>
  <c r="H34" i="57"/>
  <c r="H38" i="57"/>
  <c r="O32" i="57"/>
  <c r="E28" i="57"/>
  <c r="F28" i="57"/>
  <c r="H28" i="57"/>
  <c r="K25" i="55"/>
  <c r="K21" i="55"/>
  <c r="O17" i="57"/>
  <c r="K16" i="55"/>
  <c r="H13" i="57"/>
  <c r="K13" i="55"/>
  <c r="O53" i="57"/>
  <c r="E55" i="57"/>
  <c r="F55" i="57"/>
  <c r="H55" i="57"/>
  <c r="K55" i="55"/>
  <c r="F30" i="57"/>
  <c r="H30" i="57"/>
  <c r="O26" i="57"/>
  <c r="H25" i="57"/>
  <c r="O18" i="57"/>
  <c r="O15" i="57"/>
  <c r="F16" i="57"/>
  <c r="H16" i="57"/>
  <c r="D47" i="65"/>
  <c r="D40" i="57"/>
  <c r="O40" i="64"/>
  <c r="I40" i="55"/>
  <c r="O35" i="57"/>
  <c r="H47" i="64"/>
  <c r="H49" i="64"/>
  <c r="H56" i="64"/>
  <c r="O27" i="57"/>
  <c r="O31" i="64"/>
  <c r="I31" i="55"/>
  <c r="D31" i="57"/>
  <c r="O48" i="57"/>
  <c r="D22" i="57"/>
  <c r="O12" i="57"/>
  <c r="O54" i="57"/>
  <c r="O42" i="57"/>
  <c r="O23" i="57"/>
  <c r="O14" i="57"/>
  <c r="F49" i="64"/>
  <c r="I22" i="56"/>
  <c r="O22" i="64"/>
  <c r="I22" i="55"/>
  <c r="D49" i="64"/>
  <c r="D56" i="64"/>
  <c r="I47" i="56"/>
  <c r="J38" i="56"/>
  <c r="G47" i="63"/>
  <c r="G49" i="63"/>
  <c r="G56" i="63"/>
  <c r="J30" i="55"/>
  <c r="J29" i="56"/>
  <c r="J19" i="56"/>
  <c r="K19" i="56"/>
  <c r="J52" i="55"/>
  <c r="J46" i="55"/>
  <c r="J43" i="56"/>
  <c r="J16" i="55"/>
  <c r="J37" i="56"/>
  <c r="J40" i="55"/>
  <c r="J28" i="55"/>
  <c r="J25" i="56"/>
  <c r="J20" i="55"/>
  <c r="J55" i="56"/>
  <c r="J34" i="55"/>
  <c r="D47" i="63"/>
  <c r="J31" i="55"/>
  <c r="O22" i="63"/>
  <c r="J22" i="56"/>
  <c r="K51" i="56"/>
  <c r="O51" i="56"/>
  <c r="O51" i="57"/>
  <c r="H55" i="55"/>
  <c r="H46" i="55"/>
  <c r="H43" i="55"/>
  <c r="H37" i="55"/>
  <c r="H40" i="55"/>
  <c r="H28" i="55"/>
  <c r="H29" i="55"/>
  <c r="H52" i="55"/>
  <c r="H39" i="56"/>
  <c r="K39" i="56"/>
  <c r="H34" i="55"/>
  <c r="E47" i="62"/>
  <c r="E49" i="62"/>
  <c r="E56" i="62"/>
  <c r="O31" i="62"/>
  <c r="H31" i="56"/>
  <c r="O17" i="55"/>
  <c r="H19" i="55"/>
  <c r="H16" i="55"/>
  <c r="H13" i="55"/>
  <c r="O52" i="55"/>
  <c r="O55" i="55"/>
  <c r="O43" i="55"/>
  <c r="D47" i="62"/>
  <c r="H22" i="56"/>
  <c r="H22" i="55"/>
  <c r="G43" i="56"/>
  <c r="O39" i="55"/>
  <c r="G37" i="55"/>
  <c r="G30" i="56"/>
  <c r="O22" i="61"/>
  <c r="G22" i="56"/>
  <c r="G52" i="55"/>
  <c r="G46" i="55"/>
  <c r="O40" i="61"/>
  <c r="G40" i="55"/>
  <c r="E47" i="61"/>
  <c r="E49" i="61"/>
  <c r="E56" i="61"/>
  <c r="G38" i="55"/>
  <c r="G28" i="56"/>
  <c r="K28" i="56"/>
  <c r="O28" i="56"/>
  <c r="G29" i="55"/>
  <c r="G16" i="55"/>
  <c r="O21" i="55"/>
  <c r="G13" i="55"/>
  <c r="G55" i="55"/>
  <c r="O37" i="55"/>
  <c r="O34" i="55"/>
  <c r="D47" i="61"/>
  <c r="D49" i="61"/>
  <c r="D56" i="61"/>
  <c r="G31" i="55"/>
  <c r="G25" i="56"/>
  <c r="G25" i="55"/>
  <c r="D47" i="60"/>
  <c r="O47" i="60"/>
  <c r="F40" i="55"/>
  <c r="F40" i="56"/>
  <c r="F31" i="56"/>
  <c r="F31" i="55"/>
  <c r="O22" i="60"/>
  <c r="F22" i="55"/>
  <c r="E46" i="55"/>
  <c r="O40" i="59"/>
  <c r="E40" i="55"/>
  <c r="E38" i="55"/>
  <c r="O38" i="55"/>
  <c r="E34" i="55"/>
  <c r="K29" i="56"/>
  <c r="E29" i="55"/>
  <c r="O29" i="55"/>
  <c r="E19" i="56"/>
  <c r="E20" i="56"/>
  <c r="K20" i="56"/>
  <c r="E21" i="55"/>
  <c r="E16" i="55"/>
  <c r="K21" i="56"/>
  <c r="E13" i="55"/>
  <c r="E55" i="56"/>
  <c r="E55" i="55"/>
  <c r="K52" i="56"/>
  <c r="O52" i="56"/>
  <c r="O52" i="57"/>
  <c r="O45" i="55"/>
  <c r="O46" i="55"/>
  <c r="K46" i="56"/>
  <c r="O46" i="56"/>
  <c r="K34" i="56"/>
  <c r="O34" i="56"/>
  <c r="K38" i="56"/>
  <c r="O30" i="55"/>
  <c r="E31" i="55"/>
  <c r="D47" i="59"/>
  <c r="O28" i="55"/>
  <c r="O25" i="55"/>
  <c r="E25" i="55"/>
  <c r="E25" i="56"/>
  <c r="O21" i="56"/>
  <c r="O21" i="57"/>
  <c r="E22" i="55"/>
  <c r="E22" i="56"/>
  <c r="D52" i="55"/>
  <c r="O39" i="56"/>
  <c r="D38" i="55"/>
  <c r="O38" i="56"/>
  <c r="G47" i="58"/>
  <c r="G49" i="58"/>
  <c r="G56" i="58"/>
  <c r="D43" i="56"/>
  <c r="D40" i="55"/>
  <c r="D34" i="55"/>
  <c r="O31" i="58"/>
  <c r="D31" i="55"/>
  <c r="F47" i="58"/>
  <c r="F49" i="58"/>
  <c r="F56" i="58"/>
  <c r="D30" i="56"/>
  <c r="D19" i="55"/>
  <c r="D21" i="55"/>
  <c r="O11" i="57"/>
  <c r="O20" i="56"/>
  <c r="D46" i="55"/>
  <c r="D37" i="56"/>
  <c r="D28" i="55"/>
  <c r="O29" i="56"/>
  <c r="D25" i="55"/>
  <c r="D25" i="56"/>
  <c r="D29" i="55"/>
  <c r="D16" i="56"/>
  <c r="K16" i="56"/>
  <c r="O16" i="56"/>
  <c r="D20" i="55"/>
  <c r="D13" i="56"/>
  <c r="K13" i="56"/>
  <c r="O13" i="56"/>
  <c r="O13" i="57"/>
  <c r="D55" i="55"/>
  <c r="D55" i="56"/>
  <c r="O30" i="56"/>
  <c r="O19" i="56"/>
  <c r="O22" i="58"/>
  <c r="D47" i="58"/>
  <c r="N47" i="54"/>
  <c r="N49" i="54"/>
  <c r="N56" i="54"/>
  <c r="G40" i="57"/>
  <c r="G22" i="57"/>
  <c r="O40" i="54"/>
  <c r="O31" i="54"/>
  <c r="O22" i="54"/>
  <c r="K47" i="54"/>
  <c r="K49" i="54"/>
  <c r="O49" i="54"/>
  <c r="L47" i="56"/>
  <c r="F56" i="54"/>
  <c r="L49" i="56"/>
  <c r="O20" i="55"/>
  <c r="O22" i="55"/>
  <c r="O39" i="57"/>
  <c r="O47" i="65"/>
  <c r="E47" i="57"/>
  <c r="F31" i="57"/>
  <c r="H31" i="57"/>
  <c r="K31" i="55"/>
  <c r="E22" i="57"/>
  <c r="F22" i="57"/>
  <c r="H22" i="57"/>
  <c r="E40" i="57"/>
  <c r="F40" i="57"/>
  <c r="H40" i="57"/>
  <c r="O38" i="57"/>
  <c r="O28" i="57"/>
  <c r="O46" i="57"/>
  <c r="O34" i="57"/>
  <c r="O30" i="57"/>
  <c r="O19" i="57"/>
  <c r="D49" i="65"/>
  <c r="D56" i="65"/>
  <c r="O56" i="65"/>
  <c r="O16" i="57"/>
  <c r="O20" i="57"/>
  <c r="O47" i="64"/>
  <c r="I47" i="55"/>
  <c r="D47" i="57"/>
  <c r="O29" i="57"/>
  <c r="F56" i="64"/>
  <c r="D56" i="57"/>
  <c r="D49" i="57"/>
  <c r="O49" i="64"/>
  <c r="I49" i="55"/>
  <c r="I49" i="56"/>
  <c r="I56" i="56"/>
  <c r="O47" i="63"/>
  <c r="J47" i="55"/>
  <c r="K43" i="56"/>
  <c r="O43" i="56"/>
  <c r="O43" i="57"/>
  <c r="K37" i="56"/>
  <c r="O37" i="56"/>
  <c r="O37" i="57"/>
  <c r="D49" i="63"/>
  <c r="D56" i="63"/>
  <c r="O56" i="63"/>
  <c r="J22" i="55"/>
  <c r="O19" i="55"/>
  <c r="H31" i="55"/>
  <c r="O40" i="55"/>
  <c r="D49" i="62"/>
  <c r="O47" i="62"/>
  <c r="K30" i="56"/>
  <c r="G22" i="55"/>
  <c r="O13" i="55"/>
  <c r="O56" i="61"/>
  <c r="G56" i="55"/>
  <c r="G40" i="56"/>
  <c r="O31" i="55"/>
  <c r="O49" i="61"/>
  <c r="G49" i="56"/>
  <c r="O47" i="61"/>
  <c r="G47" i="55"/>
  <c r="D49" i="60"/>
  <c r="O49" i="60"/>
  <c r="F22" i="56"/>
  <c r="F47" i="55"/>
  <c r="F47" i="56"/>
  <c r="K55" i="56"/>
  <c r="O55" i="56"/>
  <c r="O55" i="57"/>
  <c r="E40" i="56"/>
  <c r="D49" i="59"/>
  <c r="O47" i="59"/>
  <c r="K25" i="56"/>
  <c r="O25" i="56"/>
  <c r="O25" i="57"/>
  <c r="D31" i="56"/>
  <c r="K31" i="56"/>
  <c r="O31" i="56"/>
  <c r="D22" i="55"/>
  <c r="D22" i="56"/>
  <c r="D49" i="58"/>
  <c r="O47" i="58"/>
  <c r="G47" i="57"/>
  <c r="O47" i="54"/>
  <c r="K56" i="54"/>
  <c r="G56" i="57"/>
  <c r="G49" i="57"/>
  <c r="L56" i="56"/>
  <c r="K47" i="55"/>
  <c r="O31" i="57"/>
  <c r="O49" i="65"/>
  <c r="K49" i="55"/>
  <c r="F47" i="57"/>
  <c r="H47" i="57"/>
  <c r="K56" i="55"/>
  <c r="E56" i="57"/>
  <c r="F56" i="57"/>
  <c r="H56" i="57"/>
  <c r="O56" i="64"/>
  <c r="I56" i="55"/>
  <c r="J47" i="56"/>
  <c r="O49" i="63"/>
  <c r="J49" i="55"/>
  <c r="J56" i="55"/>
  <c r="J56" i="56"/>
  <c r="H47" i="55"/>
  <c r="H47" i="56"/>
  <c r="O49" i="62"/>
  <c r="D56" i="62"/>
  <c r="O56" i="62"/>
  <c r="G56" i="56"/>
  <c r="K40" i="56"/>
  <c r="O40" i="56"/>
  <c r="O40" i="57"/>
  <c r="G47" i="56"/>
  <c r="G49" i="55"/>
  <c r="D56" i="60"/>
  <c r="O56" i="60"/>
  <c r="F56" i="56"/>
  <c r="K22" i="56"/>
  <c r="O22" i="56"/>
  <c r="O22" i="57"/>
  <c r="F49" i="56"/>
  <c r="F49" i="55"/>
  <c r="O49" i="59"/>
  <c r="D56" i="59"/>
  <c r="O56" i="59"/>
  <c r="E47" i="55"/>
  <c r="E47" i="56"/>
  <c r="D47" i="55"/>
  <c r="D47" i="56"/>
  <c r="O49" i="58"/>
  <c r="D56" i="58"/>
  <c r="O56" i="58"/>
  <c r="O56" i="54"/>
  <c r="E49" i="57"/>
  <c r="F49" i="57"/>
  <c r="H49" i="57"/>
  <c r="J49" i="56"/>
  <c r="H49" i="56"/>
  <c r="H49" i="55"/>
  <c r="H56" i="56"/>
  <c r="H56" i="55"/>
  <c r="F56" i="55"/>
  <c r="K47" i="56"/>
  <c r="O47" i="56"/>
  <c r="O47" i="57"/>
  <c r="E56" i="55"/>
  <c r="E56" i="56"/>
  <c r="O47" i="55"/>
  <c r="E49" i="56"/>
  <c r="E49" i="55"/>
  <c r="D56" i="55"/>
  <c r="D56" i="56"/>
  <c r="D49" i="56"/>
  <c r="D49" i="55"/>
  <c r="K49" i="56"/>
  <c r="O49" i="56"/>
  <c r="O49" i="57"/>
  <c r="O49" i="55"/>
  <c r="K56" i="56"/>
  <c r="O56" i="56"/>
  <c r="O56" i="57"/>
  <c r="O56" i="55"/>
</calcChain>
</file>

<file path=xl/sharedStrings.xml><?xml version="1.0" encoding="utf-8"?>
<sst xmlns="http://schemas.openxmlformats.org/spreadsheetml/2006/main" count="898" uniqueCount="176">
  <si>
    <t>外ヶ浜町</t>
    <rPh sb="0" eb="1">
      <t>ソト</t>
    </rPh>
    <rPh sb="2" eb="3">
      <t>ハマ</t>
    </rPh>
    <rPh sb="3" eb="4">
      <t>マチ</t>
    </rPh>
    <phoneticPr fontId="2"/>
  </si>
  <si>
    <t>つがる市</t>
    <rPh sb="3" eb="4">
      <t>シ</t>
    </rPh>
    <phoneticPr fontId="2"/>
  </si>
  <si>
    <t>軽自動車合計</t>
    <rPh sb="0" eb="4">
      <t>ケイジドウシャ</t>
    </rPh>
    <rPh sb="4" eb="6">
      <t>ゴウケイ</t>
    </rPh>
    <phoneticPr fontId="2"/>
  </si>
  <si>
    <t>東北運輸局青森運輸支局</t>
    <rPh sb="7" eb="9">
      <t>ウンユ</t>
    </rPh>
    <phoneticPr fontId="2"/>
  </si>
  <si>
    <t>市  町  村  別</t>
    <phoneticPr fontId="2"/>
  </si>
  <si>
    <t>平　川　市</t>
    <rPh sb="0" eb="1">
      <t>ヒラ</t>
    </rPh>
    <rPh sb="2" eb="3">
      <t>カワ</t>
    </rPh>
    <rPh sb="4" eb="5">
      <t>シ</t>
    </rPh>
    <phoneticPr fontId="2"/>
  </si>
  <si>
    <t>貨    物    車</t>
    <phoneticPr fontId="2"/>
  </si>
  <si>
    <t>計</t>
    <phoneticPr fontId="2"/>
  </si>
  <si>
    <t>合 計</t>
    <phoneticPr fontId="2"/>
  </si>
  <si>
    <t>小  型  二 輪 車</t>
    <phoneticPr fontId="2"/>
  </si>
  <si>
    <t>総      合      計</t>
    <phoneticPr fontId="2"/>
  </si>
  <si>
    <t>　</t>
  </si>
  <si>
    <t>用途別</t>
  </si>
  <si>
    <t>車種別</t>
  </si>
  <si>
    <t>業態別</t>
  </si>
  <si>
    <t>普通車</t>
  </si>
  <si>
    <t>自家用</t>
  </si>
  <si>
    <t>事業用</t>
  </si>
  <si>
    <t>計</t>
  </si>
  <si>
    <t>小型車</t>
  </si>
  <si>
    <t>被牽引車</t>
  </si>
  <si>
    <t>特種用途車</t>
  </si>
  <si>
    <t>大型特殊車</t>
  </si>
  <si>
    <t>登録車両数合計</t>
  </si>
  <si>
    <t>検査車両数合計</t>
  </si>
  <si>
    <t>四輪</t>
  </si>
  <si>
    <t>乗用車</t>
  </si>
  <si>
    <t>貨物車</t>
  </si>
  <si>
    <t>軽自動車合計</t>
    <rPh sb="0" eb="4">
      <t>ケイジドウシャ</t>
    </rPh>
    <phoneticPr fontId="2"/>
  </si>
  <si>
    <t>七市計</t>
    <rPh sb="0" eb="1">
      <t>ナナ</t>
    </rPh>
    <phoneticPr fontId="2"/>
  </si>
  <si>
    <t>今別町</t>
    <phoneticPr fontId="2"/>
  </si>
  <si>
    <t xml:space="preserve"> </t>
  </si>
  <si>
    <t>中泊町</t>
    <rPh sb="1" eb="2">
      <t>トマリ</t>
    </rPh>
    <phoneticPr fontId="2"/>
  </si>
  <si>
    <t>鶴田町</t>
    <phoneticPr fontId="2"/>
  </si>
  <si>
    <t>おいらせ町</t>
    <rPh sb="4" eb="5">
      <t>チョウ</t>
    </rPh>
    <phoneticPr fontId="2"/>
  </si>
  <si>
    <t xml:space="preserve">   中　　津　　軽　　郡</t>
    <phoneticPr fontId="2"/>
  </si>
  <si>
    <t>西目屋村</t>
    <phoneticPr fontId="2"/>
  </si>
  <si>
    <t xml:space="preserve">   北　　津　　軽　　郡</t>
    <phoneticPr fontId="2"/>
  </si>
  <si>
    <t>板柳町</t>
    <phoneticPr fontId="2"/>
  </si>
  <si>
    <t>総      合      計</t>
    <phoneticPr fontId="2"/>
  </si>
  <si>
    <t>二      輪</t>
    <phoneticPr fontId="2"/>
  </si>
  <si>
    <t>特      種</t>
    <phoneticPr fontId="2"/>
  </si>
  <si>
    <t>計</t>
    <phoneticPr fontId="2"/>
  </si>
  <si>
    <t>貨物車</t>
    <phoneticPr fontId="2"/>
  </si>
  <si>
    <t>乗用車</t>
    <phoneticPr fontId="2"/>
  </si>
  <si>
    <t>四輪</t>
    <phoneticPr fontId="2"/>
  </si>
  <si>
    <t>軽 自 動 車</t>
    <phoneticPr fontId="2"/>
  </si>
  <si>
    <t>検査車両数合計</t>
    <phoneticPr fontId="2"/>
  </si>
  <si>
    <t>小  型  二 輪 車</t>
    <phoneticPr fontId="2"/>
  </si>
  <si>
    <t>登録車両数合計</t>
    <phoneticPr fontId="2"/>
  </si>
  <si>
    <t>事業用</t>
    <phoneticPr fontId="2"/>
  </si>
  <si>
    <t>自家用</t>
    <phoneticPr fontId="2"/>
  </si>
  <si>
    <t>大型特殊車</t>
    <phoneticPr fontId="2"/>
  </si>
  <si>
    <t>特種用途車</t>
    <phoneticPr fontId="2"/>
  </si>
  <si>
    <t>合 計</t>
    <phoneticPr fontId="2"/>
  </si>
  <si>
    <t>小型車</t>
    <phoneticPr fontId="2"/>
  </si>
  <si>
    <t>普通車</t>
    <phoneticPr fontId="2"/>
  </si>
  <si>
    <t>乗   用   車</t>
    <phoneticPr fontId="2"/>
  </si>
  <si>
    <t>乗   合   車</t>
    <phoneticPr fontId="2"/>
  </si>
  <si>
    <t>自家用</t>
    <phoneticPr fontId="2"/>
  </si>
  <si>
    <t>事業用</t>
    <phoneticPr fontId="2"/>
  </si>
  <si>
    <t>被牽引車</t>
    <phoneticPr fontId="2"/>
  </si>
  <si>
    <t>貨    物    車</t>
    <phoneticPr fontId="2"/>
  </si>
  <si>
    <t>業態別</t>
    <phoneticPr fontId="2"/>
  </si>
  <si>
    <t>車種別</t>
    <phoneticPr fontId="2"/>
  </si>
  <si>
    <t>用途別</t>
    <phoneticPr fontId="2"/>
  </si>
  <si>
    <t>市計</t>
    <phoneticPr fontId="2"/>
  </si>
  <si>
    <t>駐留軍内数</t>
    <phoneticPr fontId="2"/>
  </si>
  <si>
    <t>三沢市</t>
    <phoneticPr fontId="2"/>
  </si>
  <si>
    <t>十和田市</t>
    <phoneticPr fontId="2"/>
  </si>
  <si>
    <t>八戸市</t>
    <phoneticPr fontId="2"/>
  </si>
  <si>
    <t>むつ市</t>
    <phoneticPr fontId="2"/>
  </si>
  <si>
    <t>五所川原市</t>
    <phoneticPr fontId="2"/>
  </si>
  <si>
    <t>黒石市</t>
    <phoneticPr fontId="2"/>
  </si>
  <si>
    <t>弘前市</t>
    <phoneticPr fontId="2"/>
  </si>
  <si>
    <t>青森市　</t>
    <phoneticPr fontId="2"/>
  </si>
  <si>
    <t>市  町  村  別</t>
    <phoneticPr fontId="2"/>
  </si>
  <si>
    <t xml:space="preserve">   ＜青森県内市町村別自動車保有車両数＞</t>
    <phoneticPr fontId="2"/>
  </si>
  <si>
    <t>総      合      計</t>
    <phoneticPr fontId="2"/>
  </si>
  <si>
    <t>二      輪</t>
    <phoneticPr fontId="2"/>
  </si>
  <si>
    <t>特      種</t>
    <phoneticPr fontId="2"/>
  </si>
  <si>
    <t>軽 自 動 車</t>
    <phoneticPr fontId="2"/>
  </si>
  <si>
    <t>小  型  二 輪 車</t>
    <phoneticPr fontId="2"/>
  </si>
  <si>
    <t>合 計</t>
    <phoneticPr fontId="2"/>
  </si>
  <si>
    <t>乗   用   車</t>
    <phoneticPr fontId="2"/>
  </si>
  <si>
    <t>乗    合    車</t>
    <phoneticPr fontId="2"/>
  </si>
  <si>
    <t>貨    物    車</t>
    <phoneticPr fontId="2"/>
  </si>
  <si>
    <t>郡計</t>
    <phoneticPr fontId="2"/>
  </si>
  <si>
    <t>三戸郡</t>
    <phoneticPr fontId="2"/>
  </si>
  <si>
    <t>下北郡</t>
    <phoneticPr fontId="2"/>
  </si>
  <si>
    <t>上北郡</t>
    <phoneticPr fontId="2"/>
  </si>
  <si>
    <t>北津軽郡</t>
    <phoneticPr fontId="2"/>
  </si>
  <si>
    <t>南津軽郡</t>
    <phoneticPr fontId="2"/>
  </si>
  <si>
    <t>中津軽郡</t>
    <phoneticPr fontId="2"/>
  </si>
  <si>
    <t>西津軽郡</t>
    <phoneticPr fontId="2"/>
  </si>
  <si>
    <t>東津軽郡</t>
    <phoneticPr fontId="2"/>
  </si>
  <si>
    <t>市  町  村  別</t>
    <phoneticPr fontId="2"/>
  </si>
  <si>
    <t>総      合      計</t>
    <phoneticPr fontId="2"/>
  </si>
  <si>
    <t>二      輪</t>
    <phoneticPr fontId="2"/>
  </si>
  <si>
    <t>特      種</t>
    <phoneticPr fontId="2"/>
  </si>
  <si>
    <t>軽 自 動 車</t>
    <phoneticPr fontId="2"/>
  </si>
  <si>
    <t>小  型  二 輪 車</t>
    <phoneticPr fontId="2"/>
  </si>
  <si>
    <t>合 計</t>
    <phoneticPr fontId="2"/>
  </si>
  <si>
    <t>乗   用   車</t>
    <phoneticPr fontId="2"/>
  </si>
  <si>
    <t>青森管轄計</t>
    <phoneticPr fontId="2"/>
  </si>
  <si>
    <t>郡部計</t>
    <phoneticPr fontId="2"/>
  </si>
  <si>
    <t>下北郡</t>
    <phoneticPr fontId="2"/>
  </si>
  <si>
    <t>横浜町　　　野辺地町　　上北郡の内</t>
    <phoneticPr fontId="2"/>
  </si>
  <si>
    <t>北津軽郡</t>
    <phoneticPr fontId="2"/>
  </si>
  <si>
    <t>南津軽郡</t>
    <phoneticPr fontId="2"/>
  </si>
  <si>
    <t>中津軽郡</t>
    <phoneticPr fontId="2"/>
  </si>
  <si>
    <t>西津軽郡</t>
    <phoneticPr fontId="2"/>
  </si>
  <si>
    <t>東津軽郡</t>
    <phoneticPr fontId="2"/>
  </si>
  <si>
    <t>　</t>
    <phoneticPr fontId="2"/>
  </si>
  <si>
    <t>乗   合   車</t>
    <phoneticPr fontId="2"/>
  </si>
  <si>
    <t>合 計</t>
    <phoneticPr fontId="2"/>
  </si>
  <si>
    <t>総合計</t>
    <phoneticPr fontId="2"/>
  </si>
  <si>
    <t>八戸管轄計</t>
    <phoneticPr fontId="2"/>
  </si>
  <si>
    <t>三市計</t>
    <phoneticPr fontId="2"/>
  </si>
  <si>
    <t>郡部計</t>
    <phoneticPr fontId="2"/>
  </si>
  <si>
    <t>三戸郡</t>
    <phoneticPr fontId="2"/>
  </si>
  <si>
    <t>横浜町を除く野辺地町　　　　　上北郡</t>
    <phoneticPr fontId="2"/>
  </si>
  <si>
    <t>総      合      計</t>
    <phoneticPr fontId="2"/>
  </si>
  <si>
    <t>二      輪</t>
    <phoneticPr fontId="2"/>
  </si>
  <si>
    <t>特      種</t>
    <phoneticPr fontId="2"/>
  </si>
  <si>
    <t>軽 自 動 車</t>
    <phoneticPr fontId="2"/>
  </si>
  <si>
    <t>小  型  二 輪 車</t>
    <phoneticPr fontId="2"/>
  </si>
  <si>
    <t>乗   用   車</t>
    <phoneticPr fontId="2"/>
  </si>
  <si>
    <t>蓬田村</t>
    <phoneticPr fontId="2"/>
  </si>
  <si>
    <t>平内町</t>
    <phoneticPr fontId="2"/>
  </si>
  <si>
    <t xml:space="preserve">   東　　津　　軽　　郡</t>
    <phoneticPr fontId="2"/>
  </si>
  <si>
    <t>乗   合   車</t>
    <phoneticPr fontId="2"/>
  </si>
  <si>
    <t>深浦町</t>
    <phoneticPr fontId="2"/>
  </si>
  <si>
    <t>鰺ｹ沢町</t>
    <phoneticPr fontId="2"/>
  </si>
  <si>
    <t xml:space="preserve">   西　　津　　軽　　郡</t>
    <phoneticPr fontId="2"/>
  </si>
  <si>
    <t>総      合      計</t>
    <phoneticPr fontId="2"/>
  </si>
  <si>
    <t>二      輪</t>
    <phoneticPr fontId="2"/>
  </si>
  <si>
    <t>特      種</t>
    <phoneticPr fontId="2"/>
  </si>
  <si>
    <t>軽 自 動 車</t>
    <phoneticPr fontId="2"/>
  </si>
  <si>
    <t>小  型  二 輪 車</t>
    <phoneticPr fontId="2"/>
  </si>
  <si>
    <t>合 計</t>
    <phoneticPr fontId="2"/>
  </si>
  <si>
    <t>乗   用   車</t>
    <phoneticPr fontId="2"/>
  </si>
  <si>
    <t>乗   合   車</t>
    <phoneticPr fontId="2"/>
  </si>
  <si>
    <t>田舎舘村</t>
    <phoneticPr fontId="2"/>
  </si>
  <si>
    <t>大鰐町</t>
    <phoneticPr fontId="2"/>
  </si>
  <si>
    <t>藤崎町</t>
    <phoneticPr fontId="2"/>
  </si>
  <si>
    <t xml:space="preserve">   南　　津　　軽　　郡</t>
    <phoneticPr fontId="2"/>
  </si>
  <si>
    <t>計</t>
    <phoneticPr fontId="2"/>
  </si>
  <si>
    <t>佐井村</t>
    <phoneticPr fontId="2"/>
  </si>
  <si>
    <t>風間浦村</t>
    <phoneticPr fontId="2"/>
  </si>
  <si>
    <t>東通村</t>
    <phoneticPr fontId="2"/>
  </si>
  <si>
    <t>大間町</t>
    <phoneticPr fontId="2"/>
  </si>
  <si>
    <t xml:space="preserve">   下　　北　　郡</t>
    <phoneticPr fontId="2"/>
  </si>
  <si>
    <t>合 計</t>
    <phoneticPr fontId="2"/>
  </si>
  <si>
    <t>乗   用   車</t>
    <phoneticPr fontId="2"/>
  </si>
  <si>
    <t>六ヶ所村</t>
    <phoneticPr fontId="2"/>
  </si>
  <si>
    <t>東北町</t>
    <phoneticPr fontId="2"/>
  </si>
  <si>
    <t>七戸町</t>
    <phoneticPr fontId="2"/>
  </si>
  <si>
    <t>六戸町</t>
    <phoneticPr fontId="2"/>
  </si>
  <si>
    <t>横浜町</t>
    <phoneticPr fontId="2"/>
  </si>
  <si>
    <t>野辺地町</t>
    <phoneticPr fontId="2"/>
  </si>
  <si>
    <t xml:space="preserve">   上　　北　　郡</t>
    <phoneticPr fontId="2"/>
  </si>
  <si>
    <t>乗   用   車</t>
    <phoneticPr fontId="2"/>
  </si>
  <si>
    <t>乗   合   車</t>
    <phoneticPr fontId="2"/>
  </si>
  <si>
    <t>合 計</t>
    <phoneticPr fontId="2"/>
  </si>
  <si>
    <t>貨    物    車</t>
    <phoneticPr fontId="2"/>
  </si>
  <si>
    <t>計</t>
    <phoneticPr fontId="2"/>
  </si>
  <si>
    <t>新郷村</t>
    <phoneticPr fontId="2"/>
  </si>
  <si>
    <t>階上町</t>
    <phoneticPr fontId="2"/>
  </si>
  <si>
    <t>南部町</t>
    <phoneticPr fontId="2"/>
  </si>
  <si>
    <t>田子町</t>
    <phoneticPr fontId="2"/>
  </si>
  <si>
    <t>五戸町</t>
    <phoneticPr fontId="2"/>
  </si>
  <si>
    <t>三戸町</t>
    <phoneticPr fontId="2"/>
  </si>
  <si>
    <t>市  町  村  別</t>
    <phoneticPr fontId="2"/>
  </si>
  <si>
    <t xml:space="preserve">   三　　戸　　郡</t>
    <phoneticPr fontId="2"/>
  </si>
  <si>
    <t>　平成29年3月31日現在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</si>
</sst>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sz val="14"/>
      <name val="HG明朝E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39994506668294322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1" fillId="0" borderId="0"/>
    <xf numFmtId="0" fontId="36" fillId="4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0" borderId="0" xfId="42"/>
    <xf numFmtId="0" fontId="6" fillId="0" borderId="0" xfId="42" applyFont="1"/>
    <xf numFmtId="0" fontId="7" fillId="0" borderId="0" xfId="42" applyFont="1"/>
    <xf numFmtId="0" fontId="8" fillId="0" borderId="0" xfId="42" applyFont="1"/>
    <xf numFmtId="0" fontId="4" fillId="0" borderId="0" xfId="42" applyFont="1"/>
    <xf numFmtId="0" fontId="9" fillId="0" borderId="0" xfId="42" applyFont="1"/>
    <xf numFmtId="0" fontId="11" fillId="0" borderId="13" xfId="42" applyFont="1" applyBorder="1" applyAlignment="1">
      <alignment horizontal="center" vertical="center"/>
    </xf>
    <xf numFmtId="38" fontId="1" fillId="0" borderId="14" xfId="33" applyFont="1" applyBorder="1" applyAlignment="1">
      <alignment vertical="center"/>
    </xf>
    <xf numFmtId="38" fontId="1" fillId="0" borderId="15" xfId="33" applyFont="1" applyBorder="1" applyAlignment="1">
      <alignment vertical="center"/>
    </xf>
    <xf numFmtId="0" fontId="11" fillId="0" borderId="16" xfId="42" applyFont="1" applyBorder="1" applyAlignment="1">
      <alignment horizontal="center" vertical="center"/>
    </xf>
    <xf numFmtId="38" fontId="1" fillId="0" borderId="17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0" fontId="11" fillId="0" borderId="19" xfId="42" applyFont="1" applyBorder="1" applyAlignment="1">
      <alignment horizontal="center" vertical="center"/>
    </xf>
    <xf numFmtId="38" fontId="1" fillId="0" borderId="20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2" xfId="33" applyFont="1" applyBorder="1" applyAlignment="1">
      <alignment vertical="center"/>
    </xf>
    <xf numFmtId="0" fontId="11" fillId="0" borderId="23" xfId="42" applyFont="1" applyBorder="1" applyAlignment="1">
      <alignment horizontal="center" vertical="center"/>
    </xf>
    <xf numFmtId="38" fontId="1" fillId="0" borderId="12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38" fontId="1" fillId="0" borderId="11" xfId="33" applyFont="1" applyBorder="1" applyAlignment="1">
      <alignment vertical="center"/>
    </xf>
    <xf numFmtId="38" fontId="1" fillId="0" borderId="25" xfId="33" applyFont="1" applyBorder="1" applyAlignment="1">
      <alignment vertical="center"/>
    </xf>
    <xf numFmtId="0" fontId="12" fillId="0" borderId="0" xfId="42" applyFont="1"/>
    <xf numFmtId="0" fontId="13" fillId="0" borderId="0" xfId="42" applyFont="1"/>
    <xf numFmtId="0" fontId="3" fillId="0" borderId="0" xfId="42" applyFont="1"/>
    <xf numFmtId="0" fontId="14" fillId="0" borderId="0" xfId="42" applyFont="1" applyAlignment="1">
      <alignment horizontal="left"/>
    </xf>
    <xf numFmtId="38" fontId="1" fillId="0" borderId="26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9" xfId="33" applyFont="1" applyBorder="1" applyAlignment="1">
      <alignment vertical="center"/>
    </xf>
    <xf numFmtId="0" fontId="1" fillId="0" borderId="15" xfId="42" applyFont="1" applyBorder="1" applyAlignment="1">
      <alignment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0" fontId="1" fillId="0" borderId="18" xfId="42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38" fontId="1" fillId="0" borderId="33" xfId="33" applyFont="1" applyBorder="1" applyAlignment="1">
      <alignment vertical="center"/>
    </xf>
    <xf numFmtId="0" fontId="1" fillId="0" borderId="34" xfId="42" applyFont="1" applyBorder="1" applyAlignment="1">
      <alignment vertical="center"/>
    </xf>
    <xf numFmtId="38" fontId="1" fillId="0" borderId="35" xfId="33" applyFont="1" applyBorder="1" applyAlignment="1">
      <alignment vertical="center"/>
    </xf>
    <xf numFmtId="0" fontId="1" fillId="0" borderId="22" xfId="42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38" xfId="33" applyFont="1" applyBorder="1" applyAlignment="1">
      <alignment vertical="center"/>
    </xf>
    <xf numFmtId="38" fontId="1" fillId="0" borderId="13" xfId="33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23" xfId="33" applyFont="1" applyBorder="1" applyAlignment="1">
      <alignment vertical="center"/>
    </xf>
    <xf numFmtId="0" fontId="1" fillId="0" borderId="0" xfId="42" applyBorder="1"/>
    <xf numFmtId="38" fontId="1" fillId="0" borderId="39" xfId="33" applyFont="1" applyBorder="1" applyAlignment="1">
      <alignment vertical="center"/>
    </xf>
    <xf numFmtId="0" fontId="15" fillId="0" borderId="0" xfId="42" applyFont="1"/>
    <xf numFmtId="0" fontId="16" fillId="0" borderId="0" xfId="42" applyFont="1"/>
    <xf numFmtId="0" fontId="17" fillId="0" borderId="0" xfId="42" applyFont="1"/>
    <xf numFmtId="0" fontId="18" fillId="0" borderId="0" xfId="42" applyFont="1"/>
    <xf numFmtId="0" fontId="14" fillId="0" borderId="0" xfId="42" applyFont="1"/>
    <xf numFmtId="38" fontId="1" fillId="0" borderId="40" xfId="33" applyFont="1" applyBorder="1" applyAlignment="1">
      <alignment vertical="center"/>
    </xf>
    <xf numFmtId="38" fontId="1" fillId="0" borderId="41" xfId="33" applyFont="1" applyBorder="1" applyAlignment="1">
      <alignment vertical="center"/>
    </xf>
    <xf numFmtId="0" fontId="5" fillId="0" borderId="0" xfId="42" applyFont="1"/>
    <xf numFmtId="38" fontId="1" fillId="0" borderId="42" xfId="33" applyFont="1" applyBorder="1" applyAlignment="1">
      <alignment vertical="center"/>
    </xf>
    <xf numFmtId="38" fontId="1" fillId="0" borderId="43" xfId="33" applyFont="1" applyBorder="1" applyAlignment="1">
      <alignment vertical="center"/>
    </xf>
    <xf numFmtId="38" fontId="1" fillId="0" borderId="44" xfId="33" applyFont="1" applyBorder="1" applyAlignment="1">
      <alignment vertical="center"/>
    </xf>
    <xf numFmtId="38" fontId="1" fillId="0" borderId="45" xfId="33" applyFont="1" applyBorder="1" applyAlignment="1">
      <alignment vertical="center"/>
    </xf>
    <xf numFmtId="38" fontId="1" fillId="0" borderId="46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48" xfId="33" applyFont="1" applyBorder="1" applyAlignment="1">
      <alignment vertical="center"/>
    </xf>
    <xf numFmtId="38" fontId="1" fillId="0" borderId="49" xfId="33" applyFont="1" applyBorder="1" applyAlignment="1">
      <alignment vertical="center"/>
    </xf>
    <xf numFmtId="38" fontId="1" fillId="0" borderId="50" xfId="33" applyFont="1" applyBorder="1" applyAlignment="1">
      <alignment vertical="center"/>
    </xf>
    <xf numFmtId="38" fontId="1" fillId="0" borderId="51" xfId="33" applyFont="1" applyBorder="1" applyAlignment="1">
      <alignment vertical="center"/>
    </xf>
    <xf numFmtId="38" fontId="1" fillId="0" borderId="52" xfId="33" applyFont="1" applyBorder="1" applyAlignment="1">
      <alignment vertical="center"/>
    </xf>
    <xf numFmtId="38" fontId="1" fillId="0" borderId="53" xfId="33" applyFont="1" applyBorder="1" applyAlignment="1">
      <alignment vertical="center"/>
    </xf>
    <xf numFmtId="38" fontId="1" fillId="0" borderId="54" xfId="33" applyFont="1" applyBorder="1" applyAlignment="1">
      <alignment vertical="center"/>
    </xf>
    <xf numFmtId="38" fontId="1" fillId="0" borderId="55" xfId="33" applyFont="1" applyBorder="1" applyAlignment="1">
      <alignment vertical="center"/>
    </xf>
    <xf numFmtId="38" fontId="1" fillId="0" borderId="57" xfId="33" applyFont="1" applyBorder="1" applyAlignment="1">
      <alignment vertical="center"/>
    </xf>
    <xf numFmtId="38" fontId="1" fillId="0" borderId="58" xfId="33" applyFont="1" applyBorder="1" applyAlignment="1">
      <alignment vertical="center"/>
    </xf>
    <xf numFmtId="38" fontId="1" fillId="24" borderId="59" xfId="33" applyFont="1" applyFill="1" applyBorder="1" applyAlignment="1">
      <alignment vertical="center"/>
    </xf>
    <xf numFmtId="38" fontId="1" fillId="24" borderId="60" xfId="33" applyFont="1" applyFill="1" applyBorder="1" applyAlignment="1">
      <alignment vertical="center"/>
    </xf>
    <xf numFmtId="38" fontId="1" fillId="24" borderId="61" xfId="33" applyFont="1" applyFill="1" applyBorder="1" applyAlignment="1">
      <alignment vertical="center"/>
    </xf>
    <xf numFmtId="38" fontId="1" fillId="24" borderId="62" xfId="33" applyFont="1" applyFill="1" applyBorder="1" applyAlignment="1">
      <alignment vertical="center"/>
    </xf>
    <xf numFmtId="38" fontId="1" fillId="24" borderId="21" xfId="33" applyFont="1" applyFill="1" applyBorder="1" applyAlignment="1">
      <alignment vertical="center"/>
    </xf>
    <xf numFmtId="38" fontId="1" fillId="24" borderId="22" xfId="33" applyFont="1" applyFill="1" applyBorder="1" applyAlignment="1">
      <alignment vertical="center"/>
    </xf>
    <xf numFmtId="38" fontId="1" fillId="24" borderId="63" xfId="33" applyFont="1" applyFill="1" applyBorder="1" applyAlignment="1">
      <alignment vertical="center"/>
    </xf>
    <xf numFmtId="38" fontId="1" fillId="24" borderId="64" xfId="33" applyFont="1" applyFill="1" applyBorder="1" applyAlignment="1">
      <alignment vertical="center"/>
    </xf>
    <xf numFmtId="38" fontId="1" fillId="24" borderId="65" xfId="33" applyFont="1" applyFill="1" applyBorder="1" applyAlignment="1">
      <alignment vertical="center"/>
    </xf>
    <xf numFmtId="38" fontId="1" fillId="24" borderId="36" xfId="33" applyFont="1" applyFill="1" applyBorder="1" applyAlignment="1">
      <alignment vertical="center"/>
    </xf>
    <xf numFmtId="0" fontId="1" fillId="24" borderId="22" xfId="42" applyFont="1" applyFill="1" applyBorder="1" applyAlignment="1">
      <alignment vertical="center"/>
    </xf>
    <xf numFmtId="38" fontId="1" fillId="24" borderId="55" xfId="33" applyFont="1" applyFill="1" applyBorder="1" applyAlignment="1">
      <alignment vertical="center"/>
    </xf>
    <xf numFmtId="38" fontId="1" fillId="24" borderId="53" xfId="33" applyFont="1" applyFill="1" applyBorder="1" applyAlignment="1">
      <alignment vertical="center"/>
    </xf>
    <xf numFmtId="38" fontId="1" fillId="0" borderId="10" xfId="33" applyFont="1" applyBorder="1" applyAlignment="1">
      <alignment vertical="center"/>
    </xf>
    <xf numFmtId="38" fontId="1" fillId="24" borderId="18" xfId="33" applyFont="1" applyFill="1" applyBorder="1" applyAlignment="1">
      <alignment vertical="center"/>
    </xf>
    <xf numFmtId="38" fontId="1" fillId="24" borderId="25" xfId="33" applyFont="1" applyFill="1" applyBorder="1" applyAlignment="1">
      <alignment vertical="center"/>
    </xf>
    <xf numFmtId="38" fontId="1" fillId="24" borderId="66" xfId="33" applyFont="1" applyFill="1" applyBorder="1" applyAlignment="1">
      <alignment vertical="center"/>
    </xf>
    <xf numFmtId="38" fontId="1" fillId="24" borderId="67" xfId="33" applyFont="1" applyFill="1" applyBorder="1" applyAlignment="1">
      <alignment vertical="center"/>
    </xf>
    <xf numFmtId="0" fontId="1" fillId="0" borderId="28" xfId="42" applyFont="1" applyBorder="1" applyAlignment="1">
      <alignment vertical="center"/>
    </xf>
    <xf numFmtId="38" fontId="1" fillId="24" borderId="32" xfId="33" applyFont="1" applyFill="1" applyBorder="1" applyAlignment="1">
      <alignment vertical="center"/>
    </xf>
    <xf numFmtId="0" fontId="1" fillId="0" borderId="55" xfId="42" applyFont="1" applyBorder="1" applyAlignment="1">
      <alignment vertical="center"/>
    </xf>
    <xf numFmtId="38" fontId="1" fillId="24" borderId="39" xfId="33" applyFont="1" applyFill="1" applyBorder="1" applyAlignment="1">
      <alignment vertical="center"/>
    </xf>
    <xf numFmtId="38" fontId="1" fillId="24" borderId="43" xfId="33" applyFont="1" applyFill="1" applyBorder="1" applyAlignment="1">
      <alignment vertical="center"/>
    </xf>
    <xf numFmtId="38" fontId="0" fillId="0" borderId="15" xfId="33" applyFont="1" applyBorder="1" applyAlignment="1">
      <alignment vertical="center"/>
    </xf>
    <xf numFmtId="0" fontId="19" fillId="0" borderId="0" xfId="42" quotePrefix="1" applyFont="1" applyAlignment="1">
      <alignment horizontal="center" vertical="center"/>
    </xf>
    <xf numFmtId="0" fontId="19" fillId="0" borderId="0" xfId="42" applyFont="1" applyAlignment="1">
      <alignment horizontal="center" vertical="center"/>
    </xf>
    <xf numFmtId="0" fontId="11" fillId="0" borderId="18" xfId="42" applyFont="1" applyBorder="1" applyAlignment="1">
      <alignment horizontal="center" vertical="distributed"/>
    </xf>
    <xf numFmtId="0" fontId="11" fillId="0" borderId="16" xfId="42" applyFont="1" applyBorder="1" applyAlignment="1">
      <alignment horizontal="center" vertical="distributed"/>
    </xf>
    <xf numFmtId="0" fontId="11" fillId="0" borderId="25" xfId="42" applyFont="1" applyBorder="1" applyAlignment="1">
      <alignment horizontal="center" vertical="distributed"/>
    </xf>
    <xf numFmtId="0" fontId="11" fillId="0" borderId="38" xfId="42" applyFont="1" applyBorder="1" applyAlignment="1">
      <alignment horizontal="center" vertical="distributed"/>
    </xf>
    <xf numFmtId="0" fontId="11" fillId="0" borderId="68" xfId="42" applyFont="1" applyBorder="1" applyAlignment="1">
      <alignment horizontal="center" vertical="center"/>
    </xf>
    <xf numFmtId="0" fontId="11" fillId="0" borderId="15" xfId="42" applyFont="1" applyBorder="1" applyAlignment="1">
      <alignment horizontal="center" vertical="center"/>
    </xf>
    <xf numFmtId="0" fontId="11" fillId="0" borderId="30" xfId="42" applyFont="1" applyBorder="1" applyAlignment="1">
      <alignment horizontal="center" vertical="center"/>
    </xf>
    <xf numFmtId="0" fontId="11" fillId="0" borderId="18" xfId="42" applyFont="1" applyBorder="1" applyAlignment="1">
      <alignment horizontal="center" vertical="center"/>
    </xf>
    <xf numFmtId="0" fontId="11" fillId="0" borderId="69" xfId="42" applyFont="1" applyBorder="1" applyAlignment="1">
      <alignment horizontal="center" vertical="center"/>
    </xf>
    <xf numFmtId="0" fontId="11" fillId="0" borderId="34" xfId="42" applyFont="1" applyBorder="1" applyAlignment="1">
      <alignment horizontal="center" vertical="center"/>
    </xf>
    <xf numFmtId="0" fontId="11" fillId="0" borderId="65" xfId="42" applyFont="1" applyBorder="1" applyAlignment="1">
      <alignment horizontal="center" vertical="distributed"/>
    </xf>
    <xf numFmtId="0" fontId="11" fillId="0" borderId="22" xfId="42" applyFont="1" applyBorder="1" applyAlignment="1">
      <alignment horizontal="center" vertical="distributed"/>
    </xf>
    <xf numFmtId="0" fontId="11" fillId="0" borderId="39" xfId="42" applyFont="1" applyBorder="1" applyAlignment="1">
      <alignment horizontal="center" vertical="distributed"/>
    </xf>
    <xf numFmtId="0" fontId="11" fillId="0" borderId="70" xfId="42" applyFont="1" applyBorder="1" applyAlignment="1">
      <alignment horizontal="center" vertical="center" textRotation="255"/>
    </xf>
    <xf numFmtId="0" fontId="11" fillId="0" borderId="30" xfId="42" applyFont="1" applyBorder="1" applyAlignment="1">
      <alignment horizontal="center" vertical="center" textRotation="255"/>
    </xf>
    <xf numFmtId="0" fontId="11" fillId="0" borderId="71" xfId="42" applyFont="1" applyBorder="1" applyAlignment="1">
      <alignment horizontal="center" vertical="center" textRotation="255"/>
    </xf>
    <xf numFmtId="0" fontId="11" fillId="0" borderId="65" xfId="42" applyFont="1" applyBorder="1" applyAlignment="1">
      <alignment horizontal="center" vertical="center"/>
    </xf>
    <xf numFmtId="0" fontId="11" fillId="0" borderId="22" xfId="42" applyFont="1" applyBorder="1" applyAlignment="1">
      <alignment horizontal="center" vertical="center"/>
    </xf>
    <xf numFmtId="0" fontId="11" fillId="0" borderId="39" xfId="42" applyFont="1" applyBorder="1" applyAlignment="1">
      <alignment horizontal="center" vertical="center"/>
    </xf>
    <xf numFmtId="0" fontId="11" fillId="24" borderId="65" xfId="42" applyFont="1" applyFill="1" applyBorder="1" applyAlignment="1">
      <alignment horizontal="center" vertical="center"/>
    </xf>
    <xf numFmtId="0" fontId="11" fillId="24" borderId="22" xfId="42" applyFont="1" applyFill="1" applyBorder="1" applyAlignment="1">
      <alignment horizontal="center" vertical="center"/>
    </xf>
    <xf numFmtId="0" fontId="11" fillId="24" borderId="39" xfId="42" applyFont="1" applyFill="1" applyBorder="1" applyAlignment="1">
      <alignment horizontal="center" vertical="center"/>
    </xf>
    <xf numFmtId="0" fontId="11" fillId="0" borderId="68" xfId="42" applyFont="1" applyBorder="1" applyAlignment="1">
      <alignment vertical="center" textRotation="255"/>
    </xf>
    <xf numFmtId="0" fontId="11" fillId="0" borderId="30" xfId="42" applyFont="1" applyBorder="1" applyAlignment="1">
      <alignment vertical="center" textRotation="255"/>
    </xf>
    <xf numFmtId="0" fontId="11" fillId="0" borderId="69" xfId="42" applyFont="1" applyBorder="1" applyAlignment="1">
      <alignment vertical="center" textRotation="255"/>
    </xf>
    <xf numFmtId="0" fontId="11" fillId="0" borderId="24" xfId="42" applyFont="1" applyBorder="1" applyAlignment="1">
      <alignment horizontal="center" vertical="center"/>
    </xf>
    <xf numFmtId="0" fontId="11" fillId="0" borderId="18" xfId="42" applyFont="1" applyBorder="1" applyAlignment="1">
      <alignment horizontal="center" vertical="center" textRotation="255"/>
    </xf>
    <xf numFmtId="0" fontId="11" fillId="0" borderId="34" xfId="42" applyFont="1" applyBorder="1" applyAlignment="1">
      <alignment horizontal="center" vertical="center" textRotation="255"/>
    </xf>
    <xf numFmtId="0" fontId="11" fillId="0" borderId="15" xfId="42" applyFont="1" applyBorder="1" applyAlignment="1">
      <alignment horizontal="center" vertical="center" textRotation="255"/>
    </xf>
    <xf numFmtId="0" fontId="11" fillId="0" borderId="15" xfId="42" applyFont="1" applyBorder="1" applyAlignment="1">
      <alignment horizontal="center" vertical="distributed" textRotation="255"/>
    </xf>
    <xf numFmtId="0" fontId="11" fillId="0" borderId="18" xfId="42" applyFont="1" applyBorder="1" applyAlignment="1">
      <alignment horizontal="center" vertical="distributed" textRotation="255"/>
    </xf>
    <xf numFmtId="0" fontId="11" fillId="0" borderId="34" xfId="42" applyFont="1" applyBorder="1" applyAlignment="1">
      <alignment horizontal="center" vertical="distributed" textRotation="255"/>
    </xf>
    <xf numFmtId="0" fontId="11" fillId="0" borderId="28" xfId="42" applyFont="1" applyBorder="1" applyAlignment="1">
      <alignment horizontal="center" vertical="distributed" textRotation="255"/>
    </xf>
    <xf numFmtId="0" fontId="1" fillId="0" borderId="32" xfId="42" applyBorder="1" applyAlignment="1">
      <alignment horizontal="center" vertical="distributed" textRotation="255"/>
    </xf>
    <xf numFmtId="0" fontId="1" fillId="0" borderId="55" xfId="42" applyBorder="1" applyAlignment="1">
      <alignment horizontal="center" vertical="distributed" textRotation="255"/>
    </xf>
    <xf numFmtId="0" fontId="11" fillId="0" borderId="16" xfId="42" applyFont="1" applyBorder="1" applyAlignment="1">
      <alignment horizontal="center" vertical="center" textRotation="255"/>
    </xf>
    <xf numFmtId="0" fontId="11" fillId="0" borderId="19" xfId="42" applyFont="1" applyBorder="1" applyAlignment="1">
      <alignment horizontal="center" vertical="center" textRotation="255"/>
    </xf>
    <xf numFmtId="0" fontId="11" fillId="0" borderId="14" xfId="42" applyFont="1" applyBorder="1" applyAlignment="1">
      <alignment horizontal="center" vertical="distributed" textRotation="255"/>
    </xf>
    <xf numFmtId="0" fontId="11" fillId="0" borderId="17" xfId="42" applyFont="1" applyBorder="1" applyAlignment="1">
      <alignment horizontal="center" vertical="distributed" textRotation="255"/>
    </xf>
    <xf numFmtId="0" fontId="11" fillId="0" borderId="20" xfId="42" applyFont="1" applyBorder="1" applyAlignment="1">
      <alignment horizontal="center" vertical="distributed" textRotation="255"/>
    </xf>
    <xf numFmtId="0" fontId="10" fillId="0" borderId="0" xfId="42" applyFont="1" applyAlignment="1">
      <alignment horizontal="right" vertical="top"/>
    </xf>
    <xf numFmtId="0" fontId="1" fillId="0" borderId="0" xfId="42" applyAlignment="1">
      <alignment horizontal="right"/>
    </xf>
    <xf numFmtId="0" fontId="10" fillId="0" borderId="56" xfId="42" applyFont="1" applyBorder="1" applyAlignment="1">
      <alignment horizontal="right"/>
    </xf>
    <xf numFmtId="0" fontId="1" fillId="0" borderId="56" xfId="42" applyBorder="1" applyAlignment="1"/>
    <xf numFmtId="0" fontId="11" fillId="24" borderId="63" xfId="42" applyFont="1" applyFill="1" applyBorder="1" applyAlignment="1">
      <alignment horizontal="center" vertical="distributed" textRotation="255"/>
    </xf>
    <xf numFmtId="0" fontId="11" fillId="24" borderId="60" xfId="42" applyFont="1" applyFill="1" applyBorder="1" applyAlignment="1">
      <alignment horizontal="center" vertical="distributed" textRotation="255"/>
    </xf>
    <xf numFmtId="0" fontId="11" fillId="24" borderId="67" xfId="42" applyFont="1" applyFill="1" applyBorder="1" applyAlignment="1">
      <alignment horizontal="center" vertical="distributed" textRotation="255"/>
    </xf>
    <xf numFmtId="0" fontId="11" fillId="0" borderId="69" xfId="42" applyFont="1" applyBorder="1" applyAlignment="1">
      <alignment horizontal="center" vertical="center" textRotation="255"/>
    </xf>
    <xf numFmtId="0" fontId="11" fillId="0" borderId="68" xfId="42" applyFont="1" applyBorder="1" applyAlignment="1">
      <alignment horizontal="center" vertical="distributed"/>
    </xf>
    <xf numFmtId="0" fontId="11" fillId="0" borderId="15" xfId="42" applyFont="1" applyBorder="1" applyAlignment="1">
      <alignment horizontal="center" vertical="distributed"/>
    </xf>
    <xf numFmtId="0" fontId="11" fillId="0" borderId="13" xfId="42" applyFont="1" applyBorder="1" applyAlignment="1">
      <alignment horizontal="center" vertical="distributed"/>
    </xf>
    <xf numFmtId="0" fontId="11" fillId="24" borderId="59" xfId="42" applyFont="1" applyFill="1" applyBorder="1" applyAlignment="1">
      <alignment horizontal="center" vertical="distributed" textRotation="255"/>
    </xf>
    <xf numFmtId="0" fontId="1" fillId="24" borderId="61" xfId="42" applyFill="1" applyBorder="1"/>
    <xf numFmtId="0" fontId="1" fillId="24" borderId="72" xfId="42" applyFill="1" applyBorder="1"/>
    <xf numFmtId="0" fontId="1" fillId="0" borderId="32" xfId="42" applyBorder="1"/>
    <xf numFmtId="0" fontId="1" fillId="0" borderId="55" xfId="42" applyBorder="1"/>
    <xf numFmtId="0" fontId="11" fillId="0" borderId="32" xfId="42" applyFont="1" applyBorder="1" applyAlignment="1">
      <alignment horizontal="center" vertical="distributed" textRotation="255"/>
    </xf>
    <xf numFmtId="0" fontId="11" fillId="0" borderId="55" xfId="42" applyFont="1" applyBorder="1" applyAlignment="1">
      <alignment horizontal="center" vertical="distributed" textRotation="255"/>
    </xf>
    <xf numFmtId="0" fontId="11" fillId="0" borderId="27" xfId="42" applyFont="1" applyBorder="1" applyAlignment="1">
      <alignment horizontal="center" vertical="distributed" textRotation="255"/>
    </xf>
    <xf numFmtId="0" fontId="1" fillId="0" borderId="10" xfId="42" applyBorder="1" applyAlignment="1">
      <alignment horizontal="center" vertical="distributed"/>
    </xf>
    <xf numFmtId="0" fontId="1" fillId="0" borderId="73" xfId="42" applyBorder="1" applyAlignment="1">
      <alignment horizontal="center" vertical="distributed"/>
    </xf>
    <xf numFmtId="0" fontId="11" fillId="0" borderId="28" xfId="42" applyFont="1" applyBorder="1" applyAlignment="1">
      <alignment vertical="distributed" textRotation="255"/>
    </xf>
    <xf numFmtId="0" fontId="1" fillId="0" borderId="32" xfId="42" applyBorder="1" applyAlignment="1">
      <alignment vertical="distributed"/>
    </xf>
    <xf numFmtId="0" fontId="11" fillId="0" borderId="34" xfId="42" applyFont="1" applyBorder="1" applyAlignment="1">
      <alignment horizontal="center" vertical="distributed"/>
    </xf>
    <xf numFmtId="0" fontId="11" fillId="0" borderId="19" xfId="42" applyFont="1" applyBorder="1" applyAlignment="1">
      <alignment horizontal="center" vertical="distributed"/>
    </xf>
    <xf numFmtId="0" fontId="11" fillId="0" borderId="68" xfId="42" applyFont="1" applyBorder="1" applyAlignment="1">
      <alignment horizontal="center" vertical="center" textRotation="255"/>
    </xf>
    <xf numFmtId="0" fontId="11" fillId="0" borderId="29" xfId="42" applyFont="1" applyBorder="1" applyAlignment="1">
      <alignment horizontal="center" vertical="distributed" textRotation="255"/>
    </xf>
    <xf numFmtId="0" fontId="1" fillId="0" borderId="58" xfId="42" applyBorder="1"/>
    <xf numFmtId="0" fontId="1" fillId="0" borderId="77" xfId="42" applyBorder="1"/>
    <xf numFmtId="0" fontId="11" fillId="0" borderId="74" xfId="42" applyFont="1" applyBorder="1" applyAlignment="1">
      <alignment horizontal="center" vertical="distributed" textRotation="255"/>
    </xf>
    <xf numFmtId="0" fontId="11" fillId="0" borderId="75" xfId="42" applyFont="1" applyBorder="1" applyAlignment="1">
      <alignment horizontal="center" vertical="distributed" textRotation="255"/>
    </xf>
    <xf numFmtId="0" fontId="11" fillId="0" borderId="76" xfId="42" applyFont="1" applyBorder="1" applyAlignment="1">
      <alignment horizontal="center" vertical="distributed" textRotation="255"/>
    </xf>
    <xf numFmtId="0" fontId="1" fillId="0" borderId="10" xfId="42" applyBorder="1"/>
    <xf numFmtId="0" fontId="1" fillId="0" borderId="73" xfId="42" applyBorder="1"/>
    <xf numFmtId="0" fontId="11" fillId="24" borderId="28" xfId="42" applyFont="1" applyFill="1" applyBorder="1" applyAlignment="1">
      <alignment horizontal="center" vertical="distributed" textRotation="255"/>
    </xf>
    <xf numFmtId="0" fontId="1" fillId="24" borderId="32" xfId="42" applyFill="1" applyBorder="1"/>
    <xf numFmtId="0" fontId="1" fillId="24" borderId="55" xfId="42" applyFill="1" applyBorder="1"/>
    <xf numFmtId="0" fontId="11" fillId="0" borderId="26" xfId="42" applyFont="1" applyBorder="1" applyAlignment="1">
      <alignment horizontal="center" vertical="distributed" textRotation="255"/>
    </xf>
    <xf numFmtId="0" fontId="1" fillId="0" borderId="57" xfId="42" applyBorder="1" applyAlignment="1">
      <alignment horizontal="center" vertical="distributed"/>
    </xf>
    <xf numFmtId="0" fontId="1" fillId="0" borderId="78" xfId="42" applyBorder="1" applyAlignment="1">
      <alignment horizontal="center" vertical="distributed"/>
    </xf>
    <xf numFmtId="0" fontId="1" fillId="0" borderId="55" xfId="42" applyBorder="1" applyAlignment="1">
      <alignment vertical="distributed"/>
    </xf>
    <xf numFmtId="0" fontId="11" fillId="0" borderId="79" xfId="42" applyFont="1" applyBorder="1" applyAlignment="1">
      <alignment horizontal="center" vertical="center"/>
    </xf>
    <xf numFmtId="0" fontId="11" fillId="0" borderId="27" xfId="42" applyFont="1" applyBorder="1" applyAlignment="1">
      <alignment horizontal="center" vertical="center"/>
    </xf>
    <xf numFmtId="0" fontId="11" fillId="0" borderId="80" xfId="42" applyFont="1" applyBorder="1" applyAlignment="1">
      <alignment horizontal="center" vertical="center"/>
    </xf>
    <xf numFmtId="0" fontId="11" fillId="0" borderId="10" xfId="42" applyFont="1" applyBorder="1" applyAlignment="1">
      <alignment horizontal="center" vertical="center"/>
    </xf>
    <xf numFmtId="0" fontId="11" fillId="0" borderId="81" xfId="42" applyFont="1" applyBorder="1" applyAlignment="1">
      <alignment horizontal="center" vertical="center"/>
    </xf>
    <xf numFmtId="0" fontId="11" fillId="0" borderId="73" xfId="42" applyFont="1" applyBorder="1" applyAlignment="1">
      <alignment horizontal="center" vertical="center"/>
    </xf>
    <xf numFmtId="0" fontId="1" fillId="0" borderId="32" xfId="42" applyBorder="1" applyAlignment="1"/>
    <xf numFmtId="0" fontId="1" fillId="0" borderId="55" xfId="42" applyBorder="1" applyAlignment="1"/>
    <xf numFmtId="0" fontId="1" fillId="0" borderId="75" xfId="42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コピー ～ 市町村 管轄 郡別☆" xfId="42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00"/>
      <color rgb="FF00CC99"/>
      <color rgb="FF6699FF"/>
      <color rgb="FFFF9966"/>
      <color rgb="FFFF9900"/>
      <color rgb="FF00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3064035" name="Picture 3" descr="BD10263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1066800" y="171450"/>
          <a:ext cx="27527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8.75" style="1" customWidth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>
      <c r="C3" s="47"/>
      <c r="D3" s="47"/>
      <c r="E3" s="47"/>
      <c r="F3" s="47"/>
      <c r="G3" s="47"/>
    </row>
    <row r="4" spans="1:15" ht="15" customHeight="1">
      <c r="B4" s="2"/>
      <c r="C4" s="2"/>
      <c r="D4" s="2"/>
      <c r="E4" s="2"/>
      <c r="F4" s="2"/>
      <c r="G4" s="3"/>
    </row>
    <row r="5" spans="1:15" ht="15" customHeight="1">
      <c r="A5" s="4" t="s">
        <v>77</v>
      </c>
      <c r="B5" s="5"/>
      <c r="C5" s="6"/>
      <c r="D5" s="6"/>
      <c r="E5" s="6"/>
      <c r="M5" s="139" t="s">
        <v>3</v>
      </c>
      <c r="N5" s="140"/>
      <c r="O5" s="140"/>
    </row>
    <row r="6" spans="1:15" ht="15" customHeight="1" thickBot="1">
      <c r="M6" s="141" t="s">
        <v>175</v>
      </c>
      <c r="N6" s="142"/>
      <c r="O6" s="142"/>
    </row>
    <row r="7" spans="1:15" ht="48" customHeight="1">
      <c r="A7" s="147" t="s">
        <v>76</v>
      </c>
      <c r="B7" s="148"/>
      <c r="C7" s="149"/>
      <c r="D7" s="136" t="s">
        <v>75</v>
      </c>
      <c r="E7" s="128" t="s">
        <v>74</v>
      </c>
      <c r="F7" s="128" t="s">
        <v>73</v>
      </c>
      <c r="G7" s="128" t="s">
        <v>72</v>
      </c>
      <c r="H7" s="128" t="s">
        <v>71</v>
      </c>
      <c r="I7" s="131" t="s">
        <v>1</v>
      </c>
      <c r="J7" s="131" t="s">
        <v>5</v>
      </c>
      <c r="K7" s="128" t="s">
        <v>70</v>
      </c>
      <c r="L7" s="128" t="s">
        <v>69</v>
      </c>
      <c r="M7" s="128" t="s">
        <v>68</v>
      </c>
      <c r="N7" s="128" t="s">
        <v>67</v>
      </c>
      <c r="O7" s="143" t="s">
        <v>66</v>
      </c>
    </row>
    <row r="8" spans="1:15" ht="13.5" customHeight="1">
      <c r="A8" s="113" t="s">
        <v>65</v>
      </c>
      <c r="B8" s="125" t="s">
        <v>64</v>
      </c>
      <c r="C8" s="134" t="s">
        <v>63</v>
      </c>
      <c r="D8" s="137"/>
      <c r="E8" s="129"/>
      <c r="F8" s="129"/>
      <c r="G8" s="129"/>
      <c r="H8" s="129"/>
      <c r="I8" s="132"/>
      <c r="J8" s="132"/>
      <c r="K8" s="129"/>
      <c r="L8" s="129"/>
      <c r="M8" s="129"/>
      <c r="N8" s="129"/>
      <c r="O8" s="144"/>
    </row>
    <row r="9" spans="1:15">
      <c r="A9" s="113"/>
      <c r="B9" s="125"/>
      <c r="C9" s="134"/>
      <c r="D9" s="137"/>
      <c r="E9" s="129"/>
      <c r="F9" s="129"/>
      <c r="G9" s="129"/>
      <c r="H9" s="129"/>
      <c r="I9" s="132"/>
      <c r="J9" s="132"/>
      <c r="K9" s="129"/>
      <c r="L9" s="129"/>
      <c r="M9" s="129"/>
      <c r="N9" s="129"/>
      <c r="O9" s="144"/>
    </row>
    <row r="10" spans="1:15" ht="18.75" customHeight="1" thickBot="1">
      <c r="A10" s="146"/>
      <c r="B10" s="126"/>
      <c r="C10" s="135"/>
      <c r="D10" s="138"/>
      <c r="E10" s="130"/>
      <c r="F10" s="130"/>
      <c r="G10" s="130"/>
      <c r="H10" s="130"/>
      <c r="I10" s="133"/>
      <c r="J10" s="133"/>
      <c r="K10" s="130"/>
      <c r="L10" s="130"/>
      <c r="M10" s="130"/>
      <c r="N10" s="130"/>
      <c r="O10" s="145"/>
    </row>
    <row r="11" spans="1:15" ht="21" customHeight="1">
      <c r="A11" s="121" t="s">
        <v>62</v>
      </c>
      <c r="B11" s="127" t="s">
        <v>56</v>
      </c>
      <c r="C11" s="7" t="s">
        <v>51</v>
      </c>
      <c r="D11" s="8">
        <v>4326</v>
      </c>
      <c r="E11" s="9">
        <v>2657</v>
      </c>
      <c r="F11" s="9">
        <v>561</v>
      </c>
      <c r="G11" s="9">
        <v>1150</v>
      </c>
      <c r="H11" s="9">
        <v>1032</v>
      </c>
      <c r="I11" s="9">
        <v>942</v>
      </c>
      <c r="J11" s="9">
        <v>578</v>
      </c>
      <c r="K11" s="9">
        <v>3704</v>
      </c>
      <c r="L11" s="9">
        <v>1766</v>
      </c>
      <c r="M11" s="9">
        <v>696</v>
      </c>
      <c r="N11" s="9">
        <v>5</v>
      </c>
      <c r="O11" s="73">
        <f t="shared" ref="O11:O56" si="0">D11+E11+F11+G11+H11+I11+J11+K11+L11+M11</f>
        <v>17412</v>
      </c>
    </row>
    <row r="12" spans="1:15" ht="21" customHeight="1">
      <c r="A12" s="122"/>
      <c r="B12" s="125"/>
      <c r="C12" s="10" t="s">
        <v>50</v>
      </c>
      <c r="D12" s="11">
        <v>2119</v>
      </c>
      <c r="E12" s="12">
        <v>1052</v>
      </c>
      <c r="F12" s="12">
        <v>209</v>
      </c>
      <c r="G12" s="12">
        <v>258</v>
      </c>
      <c r="H12" s="12">
        <v>225</v>
      </c>
      <c r="I12" s="12">
        <v>183</v>
      </c>
      <c r="J12" s="12">
        <v>119</v>
      </c>
      <c r="K12" s="12">
        <v>2193</v>
      </c>
      <c r="L12" s="12">
        <v>359</v>
      </c>
      <c r="M12" s="12">
        <v>83</v>
      </c>
      <c r="N12" s="12">
        <v>0</v>
      </c>
      <c r="O12" s="74">
        <f t="shared" si="0"/>
        <v>6800</v>
      </c>
    </row>
    <row r="13" spans="1:15" ht="21" customHeight="1">
      <c r="A13" s="122"/>
      <c r="B13" s="125"/>
      <c r="C13" s="10" t="s">
        <v>42</v>
      </c>
      <c r="D13" s="11">
        <f t="shared" ref="D13:N13" si="1">SUM(D11:D12)</f>
        <v>6445</v>
      </c>
      <c r="E13" s="11">
        <f t="shared" si="1"/>
        <v>3709</v>
      </c>
      <c r="F13" s="11">
        <f>SUM(F11:F12)</f>
        <v>770</v>
      </c>
      <c r="G13" s="11">
        <f>SUM(G11:G12)</f>
        <v>1408</v>
      </c>
      <c r="H13" s="11">
        <f t="shared" si="1"/>
        <v>1257</v>
      </c>
      <c r="I13" s="11">
        <f t="shared" si="1"/>
        <v>1125</v>
      </c>
      <c r="J13" s="11">
        <f>SUM(J11:J12)</f>
        <v>697</v>
      </c>
      <c r="K13" s="11">
        <f t="shared" si="1"/>
        <v>5897</v>
      </c>
      <c r="L13" s="11">
        <f t="shared" si="1"/>
        <v>2125</v>
      </c>
      <c r="M13" s="11">
        <f t="shared" si="1"/>
        <v>779</v>
      </c>
      <c r="N13" s="11">
        <f t="shared" si="1"/>
        <v>5</v>
      </c>
      <c r="O13" s="74">
        <f t="shared" si="0"/>
        <v>24212</v>
      </c>
    </row>
    <row r="14" spans="1:15" ht="21" customHeight="1">
      <c r="A14" s="122"/>
      <c r="B14" s="125" t="s">
        <v>55</v>
      </c>
      <c r="C14" s="10" t="s">
        <v>51</v>
      </c>
      <c r="D14" s="11">
        <v>8577</v>
      </c>
      <c r="E14" s="12">
        <v>6388</v>
      </c>
      <c r="F14" s="12">
        <v>1237</v>
      </c>
      <c r="G14" s="12">
        <v>1993</v>
      </c>
      <c r="H14" s="12">
        <v>1527</v>
      </c>
      <c r="I14" s="12">
        <v>1760</v>
      </c>
      <c r="J14" s="12">
        <v>1201</v>
      </c>
      <c r="K14" s="12">
        <v>8163</v>
      </c>
      <c r="L14" s="12">
        <v>3097</v>
      </c>
      <c r="M14" s="12">
        <v>1118</v>
      </c>
      <c r="N14" s="12">
        <v>8</v>
      </c>
      <c r="O14" s="74">
        <f t="shared" si="0"/>
        <v>35061</v>
      </c>
    </row>
    <row r="15" spans="1:15" ht="21" customHeight="1">
      <c r="A15" s="122"/>
      <c r="B15" s="125"/>
      <c r="C15" s="10" t="s">
        <v>50</v>
      </c>
      <c r="D15" s="11">
        <v>166</v>
      </c>
      <c r="E15" s="12">
        <v>114</v>
      </c>
      <c r="F15" s="12">
        <v>12</v>
      </c>
      <c r="G15" s="12">
        <v>8</v>
      </c>
      <c r="H15" s="12">
        <v>23</v>
      </c>
      <c r="I15" s="12">
        <v>13</v>
      </c>
      <c r="J15" s="12">
        <v>11</v>
      </c>
      <c r="K15" s="12">
        <v>122</v>
      </c>
      <c r="L15" s="12">
        <v>21</v>
      </c>
      <c r="M15" s="12">
        <v>9</v>
      </c>
      <c r="N15" s="12">
        <v>0</v>
      </c>
      <c r="O15" s="74">
        <f t="shared" si="0"/>
        <v>499</v>
      </c>
    </row>
    <row r="16" spans="1:15" ht="21" customHeight="1">
      <c r="A16" s="122"/>
      <c r="B16" s="125"/>
      <c r="C16" s="10" t="s">
        <v>42</v>
      </c>
      <c r="D16" s="11">
        <f t="shared" ref="D16:N16" si="2">SUM(D14:D15)</f>
        <v>8743</v>
      </c>
      <c r="E16" s="11">
        <f t="shared" si="2"/>
        <v>6502</v>
      </c>
      <c r="F16" s="11">
        <f t="shared" si="2"/>
        <v>1249</v>
      </c>
      <c r="G16" s="11">
        <f t="shared" si="2"/>
        <v>2001</v>
      </c>
      <c r="H16" s="11">
        <f t="shared" si="2"/>
        <v>1550</v>
      </c>
      <c r="I16" s="11">
        <f t="shared" si="2"/>
        <v>1773</v>
      </c>
      <c r="J16" s="11">
        <f t="shared" si="2"/>
        <v>1212</v>
      </c>
      <c r="K16" s="11">
        <f t="shared" si="2"/>
        <v>8285</v>
      </c>
      <c r="L16" s="11">
        <f t="shared" si="2"/>
        <v>3118</v>
      </c>
      <c r="M16" s="11">
        <f t="shared" si="2"/>
        <v>1127</v>
      </c>
      <c r="N16" s="11">
        <f t="shared" si="2"/>
        <v>8</v>
      </c>
      <c r="O16" s="74">
        <f t="shared" si="0"/>
        <v>35560</v>
      </c>
    </row>
    <row r="17" spans="1:15" ht="21" customHeight="1">
      <c r="A17" s="122"/>
      <c r="B17" s="125" t="s">
        <v>61</v>
      </c>
      <c r="C17" s="10" t="s">
        <v>51</v>
      </c>
      <c r="D17" s="11">
        <v>25</v>
      </c>
      <c r="E17" s="12">
        <v>60</v>
      </c>
      <c r="F17" s="12">
        <v>2</v>
      </c>
      <c r="G17" s="12">
        <v>5</v>
      </c>
      <c r="H17" s="12">
        <v>9</v>
      </c>
      <c r="I17" s="12">
        <v>2</v>
      </c>
      <c r="J17" s="12">
        <v>3</v>
      </c>
      <c r="K17" s="12">
        <v>18</v>
      </c>
      <c r="L17" s="12">
        <v>17</v>
      </c>
      <c r="M17" s="12">
        <v>3</v>
      </c>
      <c r="N17" s="12">
        <v>0</v>
      </c>
      <c r="O17" s="74">
        <f t="shared" si="0"/>
        <v>144</v>
      </c>
    </row>
    <row r="18" spans="1:15" ht="21" customHeight="1">
      <c r="A18" s="122"/>
      <c r="B18" s="125"/>
      <c r="C18" s="10" t="s">
        <v>60</v>
      </c>
      <c r="D18" s="11">
        <v>126</v>
      </c>
      <c r="E18" s="12">
        <v>58</v>
      </c>
      <c r="F18" s="12">
        <v>14</v>
      </c>
      <c r="G18" s="12">
        <v>10</v>
      </c>
      <c r="H18" s="12">
        <v>3</v>
      </c>
      <c r="I18" s="12">
        <v>10</v>
      </c>
      <c r="J18" s="12">
        <v>2</v>
      </c>
      <c r="K18" s="12">
        <v>418</v>
      </c>
      <c r="L18" s="12">
        <v>40</v>
      </c>
      <c r="M18" s="12">
        <v>0</v>
      </c>
      <c r="N18" s="12">
        <v>0</v>
      </c>
      <c r="O18" s="74">
        <f t="shared" si="0"/>
        <v>681</v>
      </c>
    </row>
    <row r="19" spans="1:15" ht="21" customHeight="1">
      <c r="A19" s="122"/>
      <c r="B19" s="125"/>
      <c r="C19" s="10" t="s">
        <v>42</v>
      </c>
      <c r="D19" s="11">
        <f t="shared" ref="D19:N19" si="3">SUM(D17:D18)</f>
        <v>151</v>
      </c>
      <c r="E19" s="11">
        <f t="shared" si="3"/>
        <v>118</v>
      </c>
      <c r="F19" s="11">
        <f>SUM(F17:F18)</f>
        <v>16</v>
      </c>
      <c r="G19" s="11">
        <f t="shared" si="3"/>
        <v>15</v>
      </c>
      <c r="H19" s="11">
        <f t="shared" si="3"/>
        <v>12</v>
      </c>
      <c r="I19" s="11">
        <f t="shared" si="3"/>
        <v>12</v>
      </c>
      <c r="J19" s="11">
        <f t="shared" si="3"/>
        <v>5</v>
      </c>
      <c r="K19" s="11">
        <f t="shared" si="3"/>
        <v>436</v>
      </c>
      <c r="L19" s="11">
        <f t="shared" si="3"/>
        <v>57</v>
      </c>
      <c r="M19" s="11">
        <f t="shared" si="3"/>
        <v>3</v>
      </c>
      <c r="N19" s="11">
        <f t="shared" si="3"/>
        <v>0</v>
      </c>
      <c r="O19" s="74">
        <f t="shared" si="0"/>
        <v>825</v>
      </c>
    </row>
    <row r="20" spans="1:15" ht="21" customHeight="1">
      <c r="A20" s="122"/>
      <c r="B20" s="125" t="s">
        <v>54</v>
      </c>
      <c r="C20" s="10" t="s">
        <v>59</v>
      </c>
      <c r="D20" s="11">
        <f t="shared" ref="D20:N20" si="4">SUM(D11+D14+D17)</f>
        <v>12928</v>
      </c>
      <c r="E20" s="11">
        <f t="shared" si="4"/>
        <v>9105</v>
      </c>
      <c r="F20" s="11">
        <f t="shared" si="4"/>
        <v>1800</v>
      </c>
      <c r="G20" s="11">
        <f t="shared" si="4"/>
        <v>3148</v>
      </c>
      <c r="H20" s="11">
        <f t="shared" si="4"/>
        <v>2568</v>
      </c>
      <c r="I20" s="11">
        <f t="shared" si="4"/>
        <v>2704</v>
      </c>
      <c r="J20" s="11">
        <f t="shared" si="4"/>
        <v>1782</v>
      </c>
      <c r="K20" s="11">
        <f t="shared" si="4"/>
        <v>11885</v>
      </c>
      <c r="L20" s="11">
        <f t="shared" si="4"/>
        <v>4880</v>
      </c>
      <c r="M20" s="11">
        <f t="shared" si="4"/>
        <v>1817</v>
      </c>
      <c r="N20" s="11">
        <f t="shared" si="4"/>
        <v>13</v>
      </c>
      <c r="O20" s="74">
        <f t="shared" si="0"/>
        <v>52617</v>
      </c>
    </row>
    <row r="21" spans="1:15" ht="21" customHeight="1">
      <c r="A21" s="122"/>
      <c r="B21" s="125"/>
      <c r="C21" s="10" t="s">
        <v>50</v>
      </c>
      <c r="D21" s="11">
        <f t="shared" ref="D21:N21" si="5">SUM(D12+D15+D18)</f>
        <v>2411</v>
      </c>
      <c r="E21" s="11">
        <f t="shared" si="5"/>
        <v>1224</v>
      </c>
      <c r="F21" s="11">
        <f t="shared" si="5"/>
        <v>235</v>
      </c>
      <c r="G21" s="11">
        <f t="shared" si="5"/>
        <v>276</v>
      </c>
      <c r="H21" s="11">
        <f t="shared" si="5"/>
        <v>251</v>
      </c>
      <c r="I21" s="11">
        <f t="shared" si="5"/>
        <v>206</v>
      </c>
      <c r="J21" s="11">
        <f t="shared" si="5"/>
        <v>132</v>
      </c>
      <c r="K21" s="11">
        <f t="shared" si="5"/>
        <v>2733</v>
      </c>
      <c r="L21" s="11">
        <f t="shared" si="5"/>
        <v>420</v>
      </c>
      <c r="M21" s="11">
        <f t="shared" si="5"/>
        <v>92</v>
      </c>
      <c r="N21" s="11">
        <f t="shared" si="5"/>
        <v>0</v>
      </c>
      <c r="O21" s="74">
        <f t="shared" si="0"/>
        <v>7980</v>
      </c>
    </row>
    <row r="22" spans="1:15" ht="21" customHeight="1" thickBot="1">
      <c r="A22" s="123"/>
      <c r="B22" s="126"/>
      <c r="C22" s="13" t="s">
        <v>42</v>
      </c>
      <c r="D22" s="14">
        <f t="shared" ref="D22:N22" si="6">D13+D16+D19</f>
        <v>15339</v>
      </c>
      <c r="E22" s="14">
        <f t="shared" si="6"/>
        <v>10329</v>
      </c>
      <c r="F22" s="14">
        <f t="shared" si="6"/>
        <v>2035</v>
      </c>
      <c r="G22" s="14">
        <f t="shared" si="6"/>
        <v>3424</v>
      </c>
      <c r="H22" s="14">
        <f t="shared" si="6"/>
        <v>2819</v>
      </c>
      <c r="I22" s="14">
        <f t="shared" si="6"/>
        <v>2910</v>
      </c>
      <c r="J22" s="14">
        <f t="shared" si="6"/>
        <v>1914</v>
      </c>
      <c r="K22" s="14">
        <f t="shared" si="6"/>
        <v>14618</v>
      </c>
      <c r="L22" s="14">
        <f t="shared" si="6"/>
        <v>5300</v>
      </c>
      <c r="M22" s="14">
        <f t="shared" si="6"/>
        <v>1909</v>
      </c>
      <c r="N22" s="14">
        <f t="shared" si="6"/>
        <v>13</v>
      </c>
      <c r="O22" s="75">
        <f t="shared" si="0"/>
        <v>60597</v>
      </c>
    </row>
    <row r="23" spans="1:15" ht="21" customHeight="1">
      <c r="A23" s="121" t="s">
        <v>58</v>
      </c>
      <c r="B23" s="127" t="s">
        <v>56</v>
      </c>
      <c r="C23" s="7" t="s">
        <v>51</v>
      </c>
      <c r="D23" s="8">
        <v>59</v>
      </c>
      <c r="E23" s="9">
        <v>31</v>
      </c>
      <c r="F23" s="9">
        <v>5</v>
      </c>
      <c r="G23" s="9">
        <v>9</v>
      </c>
      <c r="H23" s="9">
        <v>25</v>
      </c>
      <c r="I23" s="9">
        <v>23</v>
      </c>
      <c r="J23" s="9">
        <v>13</v>
      </c>
      <c r="K23" s="9">
        <v>68</v>
      </c>
      <c r="L23" s="9">
        <v>12</v>
      </c>
      <c r="M23" s="9">
        <v>10</v>
      </c>
      <c r="N23" s="9">
        <v>0</v>
      </c>
      <c r="O23" s="73">
        <f t="shared" si="0"/>
        <v>255</v>
      </c>
    </row>
    <row r="24" spans="1:15" ht="21" customHeight="1">
      <c r="A24" s="122"/>
      <c r="B24" s="125"/>
      <c r="C24" s="10" t="s">
        <v>50</v>
      </c>
      <c r="D24" s="11">
        <v>285</v>
      </c>
      <c r="E24" s="12">
        <v>140</v>
      </c>
      <c r="F24" s="12">
        <v>23</v>
      </c>
      <c r="G24" s="12">
        <v>79</v>
      </c>
      <c r="H24" s="12">
        <v>78</v>
      </c>
      <c r="I24" s="12">
        <v>18</v>
      </c>
      <c r="J24" s="12">
        <v>0</v>
      </c>
      <c r="K24" s="12">
        <v>257</v>
      </c>
      <c r="L24" s="12">
        <v>94</v>
      </c>
      <c r="M24" s="12">
        <v>15</v>
      </c>
      <c r="N24" s="12">
        <v>0</v>
      </c>
      <c r="O24" s="74">
        <f t="shared" si="0"/>
        <v>989</v>
      </c>
    </row>
    <row r="25" spans="1:15" ht="21" customHeight="1">
      <c r="A25" s="122"/>
      <c r="B25" s="125"/>
      <c r="C25" s="10" t="s">
        <v>42</v>
      </c>
      <c r="D25" s="11">
        <f t="shared" ref="D25:N25" si="7">SUM(D23:D24)</f>
        <v>344</v>
      </c>
      <c r="E25" s="11">
        <f t="shared" si="7"/>
        <v>171</v>
      </c>
      <c r="F25" s="11">
        <f t="shared" si="7"/>
        <v>28</v>
      </c>
      <c r="G25" s="11">
        <f t="shared" si="7"/>
        <v>88</v>
      </c>
      <c r="H25" s="11">
        <f t="shared" si="7"/>
        <v>103</v>
      </c>
      <c r="I25" s="11">
        <f t="shared" si="7"/>
        <v>41</v>
      </c>
      <c r="J25" s="11">
        <f t="shared" si="7"/>
        <v>13</v>
      </c>
      <c r="K25" s="11">
        <f t="shared" si="7"/>
        <v>325</v>
      </c>
      <c r="L25" s="11">
        <f t="shared" si="7"/>
        <v>106</v>
      </c>
      <c r="M25" s="11">
        <f t="shared" si="7"/>
        <v>25</v>
      </c>
      <c r="N25" s="11">
        <f t="shared" si="7"/>
        <v>0</v>
      </c>
      <c r="O25" s="74">
        <f t="shared" si="0"/>
        <v>1244</v>
      </c>
    </row>
    <row r="26" spans="1:15" ht="21" customHeight="1">
      <c r="A26" s="122"/>
      <c r="B26" s="125" t="s">
        <v>55</v>
      </c>
      <c r="C26" s="10" t="s">
        <v>51</v>
      </c>
      <c r="D26" s="11">
        <v>295</v>
      </c>
      <c r="E26" s="12">
        <v>215</v>
      </c>
      <c r="F26" s="12">
        <v>37</v>
      </c>
      <c r="G26" s="12">
        <v>89</v>
      </c>
      <c r="H26" s="12">
        <v>95</v>
      </c>
      <c r="I26" s="12">
        <v>59</v>
      </c>
      <c r="J26" s="12">
        <v>35</v>
      </c>
      <c r="K26" s="12">
        <v>283</v>
      </c>
      <c r="L26" s="12">
        <v>88</v>
      </c>
      <c r="M26" s="12">
        <v>73</v>
      </c>
      <c r="N26" s="12">
        <v>0</v>
      </c>
      <c r="O26" s="74">
        <f t="shared" si="0"/>
        <v>1269</v>
      </c>
    </row>
    <row r="27" spans="1:15" ht="21" customHeight="1">
      <c r="A27" s="122"/>
      <c r="B27" s="125"/>
      <c r="C27" s="10" t="s">
        <v>50</v>
      </c>
      <c r="D27" s="11">
        <v>51</v>
      </c>
      <c r="E27" s="12">
        <v>53</v>
      </c>
      <c r="F27" s="12">
        <v>17</v>
      </c>
      <c r="G27" s="12">
        <v>28</v>
      </c>
      <c r="H27" s="12">
        <v>25</v>
      </c>
      <c r="I27" s="12">
        <v>1</v>
      </c>
      <c r="J27" s="12">
        <v>0</v>
      </c>
      <c r="K27" s="12">
        <v>29</v>
      </c>
      <c r="L27" s="12">
        <v>7</v>
      </c>
      <c r="M27" s="12">
        <v>8</v>
      </c>
      <c r="N27" s="12">
        <v>0</v>
      </c>
      <c r="O27" s="74">
        <f t="shared" si="0"/>
        <v>219</v>
      </c>
    </row>
    <row r="28" spans="1:15" ht="21" customHeight="1">
      <c r="A28" s="122"/>
      <c r="B28" s="125"/>
      <c r="C28" s="10" t="s">
        <v>42</v>
      </c>
      <c r="D28" s="11">
        <f t="shared" ref="D28:N28" si="8">SUM(D26:D27)</f>
        <v>346</v>
      </c>
      <c r="E28" s="11">
        <f t="shared" si="8"/>
        <v>268</v>
      </c>
      <c r="F28" s="11">
        <f t="shared" si="8"/>
        <v>54</v>
      </c>
      <c r="G28" s="11">
        <f t="shared" si="8"/>
        <v>117</v>
      </c>
      <c r="H28" s="11">
        <f t="shared" si="8"/>
        <v>120</v>
      </c>
      <c r="I28" s="11">
        <f t="shared" si="8"/>
        <v>60</v>
      </c>
      <c r="J28" s="11">
        <f t="shared" si="8"/>
        <v>35</v>
      </c>
      <c r="K28" s="11">
        <f t="shared" si="8"/>
        <v>312</v>
      </c>
      <c r="L28" s="11">
        <f t="shared" si="8"/>
        <v>95</v>
      </c>
      <c r="M28" s="11">
        <f t="shared" si="8"/>
        <v>81</v>
      </c>
      <c r="N28" s="11">
        <f t="shared" si="8"/>
        <v>0</v>
      </c>
      <c r="O28" s="74">
        <f t="shared" si="0"/>
        <v>1488</v>
      </c>
    </row>
    <row r="29" spans="1:15" ht="21" customHeight="1">
      <c r="A29" s="122"/>
      <c r="B29" s="125" t="s">
        <v>54</v>
      </c>
      <c r="C29" s="10" t="s">
        <v>51</v>
      </c>
      <c r="D29" s="11">
        <f t="shared" ref="D29:N29" si="9">SUM(D23,D26)</f>
        <v>354</v>
      </c>
      <c r="E29" s="11">
        <f t="shared" si="9"/>
        <v>246</v>
      </c>
      <c r="F29" s="11">
        <f t="shared" si="9"/>
        <v>42</v>
      </c>
      <c r="G29" s="11">
        <f t="shared" si="9"/>
        <v>98</v>
      </c>
      <c r="H29" s="11">
        <f t="shared" si="9"/>
        <v>120</v>
      </c>
      <c r="I29" s="11">
        <f t="shared" si="9"/>
        <v>82</v>
      </c>
      <c r="J29" s="11">
        <f t="shared" si="9"/>
        <v>48</v>
      </c>
      <c r="K29" s="11">
        <f t="shared" si="9"/>
        <v>351</v>
      </c>
      <c r="L29" s="11">
        <f t="shared" si="9"/>
        <v>100</v>
      </c>
      <c r="M29" s="11">
        <f t="shared" si="9"/>
        <v>83</v>
      </c>
      <c r="N29" s="11">
        <f t="shared" si="9"/>
        <v>0</v>
      </c>
      <c r="O29" s="74">
        <f t="shared" si="0"/>
        <v>1524</v>
      </c>
    </row>
    <row r="30" spans="1:15" ht="21" customHeight="1">
      <c r="A30" s="122"/>
      <c r="B30" s="125"/>
      <c r="C30" s="10" t="s">
        <v>50</v>
      </c>
      <c r="D30" s="11">
        <f t="shared" ref="D30:N30" si="10">SUM(D24,D27)</f>
        <v>336</v>
      </c>
      <c r="E30" s="11">
        <f t="shared" si="10"/>
        <v>193</v>
      </c>
      <c r="F30" s="11">
        <f t="shared" si="10"/>
        <v>40</v>
      </c>
      <c r="G30" s="11">
        <f t="shared" si="10"/>
        <v>107</v>
      </c>
      <c r="H30" s="11">
        <f t="shared" si="10"/>
        <v>103</v>
      </c>
      <c r="I30" s="11">
        <f t="shared" si="10"/>
        <v>19</v>
      </c>
      <c r="J30" s="11">
        <f t="shared" si="10"/>
        <v>0</v>
      </c>
      <c r="K30" s="11">
        <f t="shared" si="10"/>
        <v>286</v>
      </c>
      <c r="L30" s="11">
        <f t="shared" si="10"/>
        <v>101</v>
      </c>
      <c r="M30" s="11">
        <f t="shared" si="10"/>
        <v>23</v>
      </c>
      <c r="N30" s="11">
        <f t="shared" si="10"/>
        <v>0</v>
      </c>
      <c r="O30" s="74">
        <f t="shared" si="0"/>
        <v>1208</v>
      </c>
    </row>
    <row r="31" spans="1:15" ht="21" customHeight="1" thickBot="1">
      <c r="A31" s="123"/>
      <c r="B31" s="126"/>
      <c r="C31" s="13" t="s">
        <v>42</v>
      </c>
      <c r="D31" s="14">
        <f t="shared" ref="D31:N31" si="11">SUM(D29:D30)</f>
        <v>690</v>
      </c>
      <c r="E31" s="14">
        <f t="shared" si="11"/>
        <v>439</v>
      </c>
      <c r="F31" s="14">
        <f t="shared" si="11"/>
        <v>82</v>
      </c>
      <c r="G31" s="14">
        <f t="shared" si="11"/>
        <v>205</v>
      </c>
      <c r="H31" s="14">
        <f t="shared" si="11"/>
        <v>223</v>
      </c>
      <c r="I31" s="14">
        <f t="shared" si="11"/>
        <v>101</v>
      </c>
      <c r="J31" s="14">
        <f t="shared" si="11"/>
        <v>48</v>
      </c>
      <c r="K31" s="14">
        <f t="shared" si="11"/>
        <v>637</v>
      </c>
      <c r="L31" s="14">
        <f t="shared" si="11"/>
        <v>201</v>
      </c>
      <c r="M31" s="14">
        <f t="shared" si="11"/>
        <v>106</v>
      </c>
      <c r="N31" s="14">
        <f t="shared" si="11"/>
        <v>0</v>
      </c>
      <c r="O31" s="75">
        <f t="shared" si="0"/>
        <v>2732</v>
      </c>
    </row>
    <row r="32" spans="1:15" ht="21" customHeight="1">
      <c r="A32" s="121" t="s">
        <v>57</v>
      </c>
      <c r="B32" s="127" t="s">
        <v>56</v>
      </c>
      <c r="C32" s="7" t="s">
        <v>51</v>
      </c>
      <c r="D32" s="8">
        <v>34858</v>
      </c>
      <c r="E32" s="9">
        <v>20879</v>
      </c>
      <c r="F32" s="9">
        <v>3830</v>
      </c>
      <c r="G32" s="9">
        <v>6601</v>
      </c>
      <c r="H32" s="9">
        <v>7552</v>
      </c>
      <c r="I32" s="9">
        <v>4123</v>
      </c>
      <c r="J32" s="9">
        <v>3461</v>
      </c>
      <c r="K32" s="9">
        <v>31270</v>
      </c>
      <c r="L32" s="9">
        <v>8767</v>
      </c>
      <c r="M32" s="9">
        <v>8706</v>
      </c>
      <c r="N32" s="9">
        <v>2085</v>
      </c>
      <c r="O32" s="73">
        <f t="shared" si="0"/>
        <v>130047</v>
      </c>
    </row>
    <row r="33" spans="1:15" ht="21" customHeight="1">
      <c r="A33" s="122"/>
      <c r="B33" s="125"/>
      <c r="C33" s="10" t="s">
        <v>50</v>
      </c>
      <c r="D33" s="11">
        <v>250</v>
      </c>
      <c r="E33" s="12">
        <v>74</v>
      </c>
      <c r="F33" s="12">
        <v>3</v>
      </c>
      <c r="G33" s="12">
        <v>17</v>
      </c>
      <c r="H33" s="12">
        <v>24</v>
      </c>
      <c r="I33" s="12">
        <v>3</v>
      </c>
      <c r="J33" s="12">
        <v>7</v>
      </c>
      <c r="K33" s="12">
        <v>56</v>
      </c>
      <c r="L33" s="12">
        <v>5</v>
      </c>
      <c r="M33" s="12">
        <v>21</v>
      </c>
      <c r="N33" s="12">
        <v>0</v>
      </c>
      <c r="O33" s="74">
        <f t="shared" si="0"/>
        <v>460</v>
      </c>
    </row>
    <row r="34" spans="1:15" ht="21" customHeight="1">
      <c r="A34" s="122"/>
      <c r="B34" s="125"/>
      <c r="C34" s="10" t="s">
        <v>42</v>
      </c>
      <c r="D34" s="11">
        <f t="shared" ref="D34:N34" si="12">SUM(D32:D33)</f>
        <v>35108</v>
      </c>
      <c r="E34" s="11">
        <f t="shared" si="12"/>
        <v>20953</v>
      </c>
      <c r="F34" s="11">
        <f t="shared" si="12"/>
        <v>3833</v>
      </c>
      <c r="G34" s="11">
        <f t="shared" si="12"/>
        <v>6618</v>
      </c>
      <c r="H34" s="11">
        <f t="shared" si="12"/>
        <v>7576</v>
      </c>
      <c r="I34" s="11">
        <f t="shared" si="12"/>
        <v>4126</v>
      </c>
      <c r="J34" s="11">
        <f t="shared" si="12"/>
        <v>3468</v>
      </c>
      <c r="K34" s="11">
        <f t="shared" si="12"/>
        <v>31326</v>
      </c>
      <c r="L34" s="11">
        <f t="shared" si="12"/>
        <v>8772</v>
      </c>
      <c r="M34" s="11">
        <f t="shared" si="12"/>
        <v>8727</v>
      </c>
      <c r="N34" s="11">
        <f t="shared" si="12"/>
        <v>2085</v>
      </c>
      <c r="O34" s="74">
        <f t="shared" si="0"/>
        <v>130507</v>
      </c>
    </row>
    <row r="35" spans="1:15" ht="21" customHeight="1">
      <c r="A35" s="122"/>
      <c r="B35" s="125" t="s">
        <v>55</v>
      </c>
      <c r="C35" s="10" t="s">
        <v>51</v>
      </c>
      <c r="D35" s="11">
        <v>48941</v>
      </c>
      <c r="E35" s="12">
        <v>28918</v>
      </c>
      <c r="F35" s="12">
        <v>5486</v>
      </c>
      <c r="G35" s="12">
        <v>9230</v>
      </c>
      <c r="H35" s="12">
        <v>10852</v>
      </c>
      <c r="I35" s="12">
        <v>5592</v>
      </c>
      <c r="J35" s="12">
        <v>4898</v>
      </c>
      <c r="K35" s="12">
        <v>46816</v>
      </c>
      <c r="L35" s="12">
        <v>13636</v>
      </c>
      <c r="M35" s="12">
        <v>10411</v>
      </c>
      <c r="N35" s="12">
        <v>2223</v>
      </c>
      <c r="O35" s="74">
        <f t="shared" si="0"/>
        <v>184780</v>
      </c>
    </row>
    <row r="36" spans="1:15" ht="21" customHeight="1">
      <c r="A36" s="122"/>
      <c r="B36" s="125"/>
      <c r="C36" s="10" t="s">
        <v>50</v>
      </c>
      <c r="D36" s="11">
        <v>676</v>
      </c>
      <c r="E36" s="12">
        <v>407</v>
      </c>
      <c r="F36" s="12">
        <v>41</v>
      </c>
      <c r="G36" s="12">
        <v>81</v>
      </c>
      <c r="H36" s="12">
        <v>54</v>
      </c>
      <c r="I36" s="12">
        <v>21</v>
      </c>
      <c r="J36" s="12">
        <v>20</v>
      </c>
      <c r="K36" s="12">
        <v>414</v>
      </c>
      <c r="L36" s="12">
        <v>55</v>
      </c>
      <c r="M36" s="12">
        <v>84</v>
      </c>
      <c r="N36" s="12">
        <v>0</v>
      </c>
      <c r="O36" s="74">
        <f t="shared" si="0"/>
        <v>1853</v>
      </c>
    </row>
    <row r="37" spans="1:15" ht="21" customHeight="1">
      <c r="A37" s="122"/>
      <c r="B37" s="125"/>
      <c r="C37" s="10" t="s">
        <v>42</v>
      </c>
      <c r="D37" s="11">
        <f t="shared" ref="D37:N37" si="13">SUM(D35:D36)</f>
        <v>49617</v>
      </c>
      <c r="E37" s="11">
        <f t="shared" si="13"/>
        <v>29325</v>
      </c>
      <c r="F37" s="11">
        <f t="shared" si="13"/>
        <v>5527</v>
      </c>
      <c r="G37" s="11">
        <f t="shared" si="13"/>
        <v>9311</v>
      </c>
      <c r="H37" s="11">
        <f t="shared" si="13"/>
        <v>10906</v>
      </c>
      <c r="I37" s="11">
        <f t="shared" si="13"/>
        <v>5613</v>
      </c>
      <c r="J37" s="11">
        <f t="shared" si="13"/>
        <v>4918</v>
      </c>
      <c r="K37" s="11">
        <f>SUM(K35:K36)</f>
        <v>47230</v>
      </c>
      <c r="L37" s="11">
        <f t="shared" si="13"/>
        <v>13691</v>
      </c>
      <c r="M37" s="11">
        <f t="shared" si="13"/>
        <v>10495</v>
      </c>
      <c r="N37" s="11">
        <f t="shared" si="13"/>
        <v>2223</v>
      </c>
      <c r="O37" s="74">
        <f t="shared" si="0"/>
        <v>186633</v>
      </c>
    </row>
    <row r="38" spans="1:15" ht="21" customHeight="1">
      <c r="A38" s="122"/>
      <c r="B38" s="125" t="s">
        <v>54</v>
      </c>
      <c r="C38" s="10" t="s">
        <v>51</v>
      </c>
      <c r="D38" s="11">
        <f t="shared" ref="D38:N38" si="14">D35+D32</f>
        <v>83799</v>
      </c>
      <c r="E38" s="11">
        <f t="shared" si="14"/>
        <v>49797</v>
      </c>
      <c r="F38" s="11">
        <f t="shared" si="14"/>
        <v>9316</v>
      </c>
      <c r="G38" s="11">
        <f t="shared" si="14"/>
        <v>15831</v>
      </c>
      <c r="H38" s="11">
        <f t="shared" si="14"/>
        <v>18404</v>
      </c>
      <c r="I38" s="11">
        <f t="shared" si="14"/>
        <v>9715</v>
      </c>
      <c r="J38" s="11">
        <f t="shared" si="14"/>
        <v>8359</v>
      </c>
      <c r="K38" s="11">
        <f t="shared" si="14"/>
        <v>78086</v>
      </c>
      <c r="L38" s="11">
        <f t="shared" si="14"/>
        <v>22403</v>
      </c>
      <c r="M38" s="11">
        <f t="shared" si="14"/>
        <v>19117</v>
      </c>
      <c r="N38" s="11">
        <f t="shared" si="14"/>
        <v>4308</v>
      </c>
      <c r="O38" s="74">
        <f t="shared" si="0"/>
        <v>314827</v>
      </c>
    </row>
    <row r="39" spans="1:15" ht="21" customHeight="1">
      <c r="A39" s="122"/>
      <c r="B39" s="125"/>
      <c r="C39" s="10" t="s">
        <v>50</v>
      </c>
      <c r="D39" s="11">
        <f t="shared" ref="D39:N39" si="15">D36+D33</f>
        <v>926</v>
      </c>
      <c r="E39" s="11">
        <f t="shared" si="15"/>
        <v>481</v>
      </c>
      <c r="F39" s="11">
        <f t="shared" si="15"/>
        <v>44</v>
      </c>
      <c r="G39" s="11">
        <f t="shared" si="15"/>
        <v>98</v>
      </c>
      <c r="H39" s="11">
        <f t="shared" si="15"/>
        <v>78</v>
      </c>
      <c r="I39" s="11">
        <f t="shared" si="15"/>
        <v>24</v>
      </c>
      <c r="J39" s="11">
        <f t="shared" si="15"/>
        <v>27</v>
      </c>
      <c r="K39" s="11">
        <f t="shared" si="15"/>
        <v>470</v>
      </c>
      <c r="L39" s="11">
        <f t="shared" si="15"/>
        <v>60</v>
      </c>
      <c r="M39" s="11">
        <f t="shared" si="15"/>
        <v>105</v>
      </c>
      <c r="N39" s="11">
        <f t="shared" si="15"/>
        <v>0</v>
      </c>
      <c r="O39" s="74">
        <f t="shared" si="0"/>
        <v>2313</v>
      </c>
    </row>
    <row r="40" spans="1:15" ht="21" customHeight="1" thickBot="1">
      <c r="A40" s="123"/>
      <c r="B40" s="126"/>
      <c r="C40" s="13" t="s">
        <v>42</v>
      </c>
      <c r="D40" s="14">
        <f t="shared" ref="D40:N40" si="16">SUM(D38:D39)</f>
        <v>84725</v>
      </c>
      <c r="E40" s="14">
        <f t="shared" si="16"/>
        <v>50278</v>
      </c>
      <c r="F40" s="14">
        <f t="shared" si="16"/>
        <v>9360</v>
      </c>
      <c r="G40" s="14">
        <f t="shared" si="16"/>
        <v>15929</v>
      </c>
      <c r="H40" s="14">
        <f t="shared" si="16"/>
        <v>18482</v>
      </c>
      <c r="I40" s="14">
        <f t="shared" si="16"/>
        <v>9739</v>
      </c>
      <c r="J40" s="14">
        <f t="shared" si="16"/>
        <v>8386</v>
      </c>
      <c r="K40" s="14">
        <f t="shared" si="16"/>
        <v>78556</v>
      </c>
      <c r="L40" s="14">
        <f t="shared" si="16"/>
        <v>22463</v>
      </c>
      <c r="M40" s="14">
        <f t="shared" si="16"/>
        <v>19222</v>
      </c>
      <c r="N40" s="14">
        <f t="shared" si="16"/>
        <v>4308</v>
      </c>
      <c r="O40" s="75">
        <f t="shared" si="0"/>
        <v>317140</v>
      </c>
    </row>
    <row r="41" spans="1:15" ht="21" customHeight="1">
      <c r="A41" s="103" t="s">
        <v>53</v>
      </c>
      <c r="B41" s="104"/>
      <c r="C41" s="7" t="s">
        <v>51</v>
      </c>
      <c r="D41" s="8">
        <v>2809</v>
      </c>
      <c r="E41" s="9">
        <v>1816</v>
      </c>
      <c r="F41" s="9">
        <v>391</v>
      </c>
      <c r="G41" s="9">
        <v>616</v>
      </c>
      <c r="H41" s="9">
        <v>787</v>
      </c>
      <c r="I41" s="9">
        <v>443</v>
      </c>
      <c r="J41" s="9">
        <v>292</v>
      </c>
      <c r="K41" s="9">
        <v>2532</v>
      </c>
      <c r="L41" s="9">
        <v>1003</v>
      </c>
      <c r="M41" s="9">
        <v>457</v>
      </c>
      <c r="N41" s="9">
        <v>2</v>
      </c>
      <c r="O41" s="73">
        <f t="shared" si="0"/>
        <v>11146</v>
      </c>
    </row>
    <row r="42" spans="1:15" ht="21" customHeight="1">
      <c r="A42" s="105"/>
      <c r="B42" s="106"/>
      <c r="C42" s="10" t="s">
        <v>50</v>
      </c>
      <c r="D42" s="11">
        <v>1546</v>
      </c>
      <c r="E42" s="12">
        <v>777</v>
      </c>
      <c r="F42" s="12">
        <v>214</v>
      </c>
      <c r="G42" s="12">
        <v>54</v>
      </c>
      <c r="H42" s="12">
        <v>110</v>
      </c>
      <c r="I42" s="12">
        <v>62</v>
      </c>
      <c r="J42" s="12">
        <v>45</v>
      </c>
      <c r="K42" s="12">
        <v>1397</v>
      </c>
      <c r="L42" s="12">
        <v>108</v>
      </c>
      <c r="M42" s="12">
        <v>39</v>
      </c>
      <c r="N42" s="12">
        <v>0</v>
      </c>
      <c r="O42" s="74">
        <f t="shared" si="0"/>
        <v>4352</v>
      </c>
    </row>
    <row r="43" spans="1:15" ht="21" customHeight="1" thickBot="1">
      <c r="A43" s="107"/>
      <c r="B43" s="108"/>
      <c r="C43" s="13" t="s">
        <v>42</v>
      </c>
      <c r="D43" s="14">
        <f t="shared" ref="D43:N43" si="17">SUM(D41:D42)</f>
        <v>4355</v>
      </c>
      <c r="E43" s="14">
        <f t="shared" si="17"/>
        <v>2593</v>
      </c>
      <c r="F43" s="14">
        <f t="shared" si="17"/>
        <v>605</v>
      </c>
      <c r="G43" s="14">
        <f t="shared" si="17"/>
        <v>670</v>
      </c>
      <c r="H43" s="14">
        <f t="shared" si="17"/>
        <v>897</v>
      </c>
      <c r="I43" s="14">
        <f t="shared" si="17"/>
        <v>505</v>
      </c>
      <c r="J43" s="14">
        <f t="shared" si="17"/>
        <v>337</v>
      </c>
      <c r="K43" s="14">
        <f t="shared" si="17"/>
        <v>3929</v>
      </c>
      <c r="L43" s="14">
        <f>SUM(L41:L42)</f>
        <v>1111</v>
      </c>
      <c r="M43" s="14">
        <f t="shared" si="17"/>
        <v>496</v>
      </c>
      <c r="N43" s="14">
        <f t="shared" si="17"/>
        <v>2</v>
      </c>
      <c r="O43" s="75">
        <f t="shared" si="0"/>
        <v>15498</v>
      </c>
    </row>
    <row r="44" spans="1:15" ht="21" customHeight="1">
      <c r="A44" s="103" t="s">
        <v>52</v>
      </c>
      <c r="B44" s="104"/>
      <c r="C44" s="7" t="s">
        <v>51</v>
      </c>
      <c r="D44" s="8">
        <v>2129</v>
      </c>
      <c r="E44" s="9">
        <v>1273</v>
      </c>
      <c r="F44" s="9">
        <v>279</v>
      </c>
      <c r="G44" s="9">
        <v>484</v>
      </c>
      <c r="H44" s="9">
        <v>481</v>
      </c>
      <c r="I44" s="9">
        <v>332</v>
      </c>
      <c r="J44" s="9">
        <v>197</v>
      </c>
      <c r="K44" s="9">
        <v>755</v>
      </c>
      <c r="L44" s="9">
        <v>825</v>
      </c>
      <c r="M44" s="9">
        <v>168</v>
      </c>
      <c r="N44" s="9">
        <v>0</v>
      </c>
      <c r="O44" s="73">
        <f t="shared" si="0"/>
        <v>6923</v>
      </c>
    </row>
    <row r="45" spans="1:15" ht="21" customHeight="1">
      <c r="A45" s="105"/>
      <c r="B45" s="106"/>
      <c r="C45" s="10" t="s">
        <v>50</v>
      </c>
      <c r="D45" s="11">
        <v>8</v>
      </c>
      <c r="E45" s="12">
        <v>0</v>
      </c>
      <c r="F45" s="12">
        <v>0</v>
      </c>
      <c r="G45" s="12">
        <v>3</v>
      </c>
      <c r="H45" s="12">
        <v>0</v>
      </c>
      <c r="I45" s="12">
        <v>0</v>
      </c>
      <c r="J45" s="12">
        <v>2</v>
      </c>
      <c r="K45" s="12">
        <v>10</v>
      </c>
      <c r="L45" s="12">
        <v>0</v>
      </c>
      <c r="M45" s="12">
        <v>0</v>
      </c>
      <c r="N45" s="12">
        <v>0</v>
      </c>
      <c r="O45" s="74">
        <f t="shared" si="0"/>
        <v>23</v>
      </c>
    </row>
    <row r="46" spans="1:15" ht="21" customHeight="1" thickBot="1">
      <c r="A46" s="107"/>
      <c r="B46" s="108"/>
      <c r="C46" s="13" t="s">
        <v>42</v>
      </c>
      <c r="D46" s="14">
        <f t="shared" ref="D46:N46" si="18">SUM(D44:D45)</f>
        <v>2137</v>
      </c>
      <c r="E46" s="14">
        <f t="shared" si="18"/>
        <v>1273</v>
      </c>
      <c r="F46" s="14">
        <f t="shared" si="18"/>
        <v>279</v>
      </c>
      <c r="G46" s="14">
        <f t="shared" si="18"/>
        <v>487</v>
      </c>
      <c r="H46" s="14">
        <f t="shared" si="18"/>
        <v>481</v>
      </c>
      <c r="I46" s="14">
        <f t="shared" si="18"/>
        <v>332</v>
      </c>
      <c r="J46" s="14">
        <f t="shared" si="18"/>
        <v>199</v>
      </c>
      <c r="K46" s="14">
        <f t="shared" si="18"/>
        <v>765</v>
      </c>
      <c r="L46" s="14">
        <f t="shared" si="18"/>
        <v>825</v>
      </c>
      <c r="M46" s="14">
        <f t="shared" si="18"/>
        <v>168</v>
      </c>
      <c r="N46" s="14">
        <f t="shared" si="18"/>
        <v>0</v>
      </c>
      <c r="O46" s="75">
        <f t="shared" si="0"/>
        <v>6946</v>
      </c>
    </row>
    <row r="47" spans="1:15" ht="21" customHeight="1" thickBot="1">
      <c r="A47" s="109" t="s">
        <v>49</v>
      </c>
      <c r="B47" s="110"/>
      <c r="C47" s="111"/>
      <c r="D47" s="15">
        <f t="shared" ref="D47:N47" si="19">D22+D31+D40+D43+D46</f>
        <v>107246</v>
      </c>
      <c r="E47" s="15">
        <f t="shared" si="19"/>
        <v>64912</v>
      </c>
      <c r="F47" s="15">
        <f t="shared" si="19"/>
        <v>12361</v>
      </c>
      <c r="G47" s="15">
        <f t="shared" si="19"/>
        <v>20715</v>
      </c>
      <c r="H47" s="15">
        <f t="shared" si="19"/>
        <v>22902</v>
      </c>
      <c r="I47" s="15">
        <f t="shared" si="19"/>
        <v>13587</v>
      </c>
      <c r="J47" s="15">
        <f t="shared" si="19"/>
        <v>10884</v>
      </c>
      <c r="K47" s="15">
        <f t="shared" si="19"/>
        <v>98505</v>
      </c>
      <c r="L47" s="15">
        <f t="shared" si="19"/>
        <v>29900</v>
      </c>
      <c r="M47" s="15">
        <f t="shared" si="19"/>
        <v>21901</v>
      </c>
      <c r="N47" s="15">
        <f t="shared" si="19"/>
        <v>4323</v>
      </c>
      <c r="O47" s="73">
        <f t="shared" si="0"/>
        <v>402913</v>
      </c>
    </row>
    <row r="48" spans="1:15" ht="21" customHeight="1" thickBot="1">
      <c r="A48" s="109" t="s">
        <v>48</v>
      </c>
      <c r="B48" s="110"/>
      <c r="C48" s="111"/>
      <c r="D48" s="15">
        <v>2638</v>
      </c>
      <c r="E48" s="16">
        <v>1498</v>
      </c>
      <c r="F48" s="16">
        <v>304</v>
      </c>
      <c r="G48" s="16">
        <v>454</v>
      </c>
      <c r="H48" s="16">
        <v>419</v>
      </c>
      <c r="I48" s="16">
        <v>330</v>
      </c>
      <c r="J48" s="16">
        <v>242</v>
      </c>
      <c r="K48" s="16">
        <v>2038</v>
      </c>
      <c r="L48" s="16">
        <v>605</v>
      </c>
      <c r="M48" s="16">
        <v>752</v>
      </c>
      <c r="N48" s="16">
        <v>265</v>
      </c>
      <c r="O48" s="73">
        <f t="shared" si="0"/>
        <v>9280</v>
      </c>
    </row>
    <row r="49" spans="1:15" ht="21" customHeight="1" thickBot="1">
      <c r="A49" s="109" t="s">
        <v>47</v>
      </c>
      <c r="B49" s="110"/>
      <c r="C49" s="111"/>
      <c r="D49" s="15">
        <f t="shared" ref="D49:N49" si="20">SUM(D47:D48)</f>
        <v>109884</v>
      </c>
      <c r="E49" s="15">
        <f t="shared" si="20"/>
        <v>66410</v>
      </c>
      <c r="F49" s="15">
        <f t="shared" si="20"/>
        <v>12665</v>
      </c>
      <c r="G49" s="15">
        <f t="shared" si="20"/>
        <v>21169</v>
      </c>
      <c r="H49" s="15">
        <f t="shared" si="20"/>
        <v>23321</v>
      </c>
      <c r="I49" s="15">
        <f t="shared" si="20"/>
        <v>13917</v>
      </c>
      <c r="J49" s="15">
        <f t="shared" si="20"/>
        <v>11126</v>
      </c>
      <c r="K49" s="15">
        <f t="shared" si="20"/>
        <v>100543</v>
      </c>
      <c r="L49" s="15">
        <f t="shared" si="20"/>
        <v>30505</v>
      </c>
      <c r="M49" s="15">
        <f t="shared" si="20"/>
        <v>22653</v>
      </c>
      <c r="N49" s="15">
        <f t="shared" si="20"/>
        <v>4588</v>
      </c>
      <c r="O49" s="73">
        <f t="shared" si="0"/>
        <v>412193</v>
      </c>
    </row>
    <row r="50" spans="1:15" ht="21" customHeight="1">
      <c r="A50" s="112" t="s">
        <v>46</v>
      </c>
      <c r="B50" s="124" t="s">
        <v>45</v>
      </c>
      <c r="C50" s="17" t="s">
        <v>44</v>
      </c>
      <c r="D50" s="18">
        <v>63999</v>
      </c>
      <c r="E50" s="19">
        <v>43210</v>
      </c>
      <c r="F50" s="19">
        <v>10080</v>
      </c>
      <c r="G50" s="19">
        <v>15812</v>
      </c>
      <c r="H50" s="19">
        <v>13952</v>
      </c>
      <c r="I50" s="19">
        <v>9282</v>
      </c>
      <c r="J50" s="19">
        <v>8840</v>
      </c>
      <c r="K50" s="19">
        <v>53165</v>
      </c>
      <c r="L50" s="19">
        <v>15680</v>
      </c>
      <c r="M50" s="19">
        <v>9682</v>
      </c>
      <c r="N50" s="19">
        <v>0</v>
      </c>
      <c r="O50" s="73">
        <f t="shared" si="0"/>
        <v>243702</v>
      </c>
    </row>
    <row r="51" spans="1:15" ht="21" customHeight="1">
      <c r="A51" s="113"/>
      <c r="B51" s="106"/>
      <c r="C51" s="10" t="s">
        <v>43</v>
      </c>
      <c r="D51" s="11">
        <v>16610</v>
      </c>
      <c r="E51" s="12">
        <v>17144</v>
      </c>
      <c r="F51" s="12">
        <v>4195</v>
      </c>
      <c r="G51" s="12">
        <v>6973</v>
      </c>
      <c r="H51" s="12">
        <v>4967</v>
      </c>
      <c r="I51" s="12">
        <v>6703</v>
      </c>
      <c r="J51" s="12">
        <v>4881</v>
      </c>
      <c r="K51" s="12">
        <v>15534</v>
      </c>
      <c r="L51" s="12">
        <v>7778</v>
      </c>
      <c r="M51" s="12">
        <v>3458</v>
      </c>
      <c r="N51" s="12">
        <v>0</v>
      </c>
      <c r="O51" s="74">
        <f t="shared" si="0"/>
        <v>88243</v>
      </c>
    </row>
    <row r="52" spans="1:15" ht="21" customHeight="1">
      <c r="A52" s="113"/>
      <c r="B52" s="106"/>
      <c r="C52" s="10" t="s">
        <v>42</v>
      </c>
      <c r="D52" s="11">
        <f t="shared" ref="D52:N52" si="21">SUM(D50:D51)</f>
        <v>80609</v>
      </c>
      <c r="E52" s="11">
        <f t="shared" si="21"/>
        <v>60354</v>
      </c>
      <c r="F52" s="11">
        <f t="shared" si="21"/>
        <v>14275</v>
      </c>
      <c r="G52" s="11">
        <f t="shared" si="21"/>
        <v>22785</v>
      </c>
      <c r="H52" s="11">
        <f t="shared" si="21"/>
        <v>18919</v>
      </c>
      <c r="I52" s="11">
        <f t="shared" si="21"/>
        <v>15985</v>
      </c>
      <c r="J52" s="11">
        <f t="shared" si="21"/>
        <v>13721</v>
      </c>
      <c r="K52" s="11">
        <f t="shared" si="21"/>
        <v>68699</v>
      </c>
      <c r="L52" s="11">
        <f t="shared" si="21"/>
        <v>23458</v>
      </c>
      <c r="M52" s="11">
        <f t="shared" si="21"/>
        <v>13140</v>
      </c>
      <c r="N52" s="11">
        <f t="shared" si="21"/>
        <v>0</v>
      </c>
      <c r="O52" s="74">
        <f t="shared" si="0"/>
        <v>331945</v>
      </c>
    </row>
    <row r="53" spans="1:15" ht="21" customHeight="1">
      <c r="A53" s="113"/>
      <c r="B53" s="99" t="s">
        <v>41</v>
      </c>
      <c r="C53" s="100"/>
      <c r="D53" s="11">
        <v>435</v>
      </c>
      <c r="E53" s="12">
        <v>327</v>
      </c>
      <c r="F53" s="12">
        <v>90</v>
      </c>
      <c r="G53" s="12">
        <v>145</v>
      </c>
      <c r="H53" s="12">
        <v>73</v>
      </c>
      <c r="I53" s="12">
        <v>79</v>
      </c>
      <c r="J53" s="12">
        <v>74</v>
      </c>
      <c r="K53" s="12">
        <v>343</v>
      </c>
      <c r="L53" s="12">
        <v>123</v>
      </c>
      <c r="M53" s="12">
        <v>77</v>
      </c>
      <c r="N53" s="12">
        <v>0</v>
      </c>
      <c r="O53" s="74">
        <f t="shared" si="0"/>
        <v>1766</v>
      </c>
    </row>
    <row r="54" spans="1:15" ht="21" customHeight="1" thickBot="1">
      <c r="A54" s="114"/>
      <c r="B54" s="101" t="s">
        <v>40</v>
      </c>
      <c r="C54" s="102"/>
      <c r="D54" s="20">
        <v>3209</v>
      </c>
      <c r="E54" s="21">
        <v>1941</v>
      </c>
      <c r="F54" s="21">
        <v>382</v>
      </c>
      <c r="G54" s="21">
        <v>619</v>
      </c>
      <c r="H54" s="21">
        <v>632</v>
      </c>
      <c r="I54" s="21">
        <v>464</v>
      </c>
      <c r="J54" s="21">
        <v>394</v>
      </c>
      <c r="K54" s="21">
        <v>2129</v>
      </c>
      <c r="L54" s="21">
        <v>754</v>
      </c>
      <c r="M54" s="21">
        <v>881</v>
      </c>
      <c r="N54" s="21">
        <v>375</v>
      </c>
      <c r="O54" s="75">
        <f t="shared" si="0"/>
        <v>11405</v>
      </c>
    </row>
    <row r="55" spans="1:15" ht="21" customHeight="1" thickBot="1">
      <c r="A55" s="115" t="s">
        <v>2</v>
      </c>
      <c r="B55" s="116"/>
      <c r="C55" s="117"/>
      <c r="D55" s="15">
        <f t="shared" ref="D55:N55" si="22">SUM(D52:D54)</f>
        <v>84253</v>
      </c>
      <c r="E55" s="16">
        <f t="shared" si="22"/>
        <v>62622</v>
      </c>
      <c r="F55" s="16">
        <f t="shared" si="22"/>
        <v>14747</v>
      </c>
      <c r="G55" s="16">
        <f t="shared" si="22"/>
        <v>23549</v>
      </c>
      <c r="H55" s="16">
        <f t="shared" si="22"/>
        <v>19624</v>
      </c>
      <c r="I55" s="16">
        <f t="shared" si="22"/>
        <v>16528</v>
      </c>
      <c r="J55" s="16">
        <f t="shared" si="22"/>
        <v>14189</v>
      </c>
      <c r="K55" s="16">
        <f t="shared" si="22"/>
        <v>71171</v>
      </c>
      <c r="L55" s="16">
        <f t="shared" si="22"/>
        <v>24335</v>
      </c>
      <c r="M55" s="16">
        <f t="shared" si="22"/>
        <v>14098</v>
      </c>
      <c r="N55" s="16">
        <f t="shared" si="22"/>
        <v>375</v>
      </c>
      <c r="O55" s="73">
        <f t="shared" si="0"/>
        <v>345116</v>
      </c>
    </row>
    <row r="56" spans="1:15" ht="23.25" customHeight="1" thickBot="1">
      <c r="A56" s="118" t="s">
        <v>39</v>
      </c>
      <c r="B56" s="119"/>
      <c r="C56" s="120"/>
      <c r="D56" s="77">
        <f>D49+D55</f>
        <v>194137</v>
      </c>
      <c r="E56" s="78">
        <f t="shared" ref="E56:N56" si="23">SUM(E49+E55)</f>
        <v>129032</v>
      </c>
      <c r="F56" s="78">
        <f t="shared" si="23"/>
        <v>27412</v>
      </c>
      <c r="G56" s="78">
        <f t="shared" si="23"/>
        <v>44718</v>
      </c>
      <c r="H56" s="78">
        <f t="shared" si="23"/>
        <v>42945</v>
      </c>
      <c r="I56" s="78">
        <f t="shared" si="23"/>
        <v>30445</v>
      </c>
      <c r="J56" s="78">
        <f t="shared" si="23"/>
        <v>25315</v>
      </c>
      <c r="K56" s="78">
        <f t="shared" si="23"/>
        <v>171714</v>
      </c>
      <c r="L56" s="78">
        <f t="shared" si="23"/>
        <v>54840</v>
      </c>
      <c r="M56" s="78">
        <f t="shared" si="23"/>
        <v>36751</v>
      </c>
      <c r="N56" s="78">
        <f t="shared" si="23"/>
        <v>4963</v>
      </c>
      <c r="O56" s="76">
        <f t="shared" si="0"/>
        <v>757309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3">
    <mergeCell ref="A8:A10"/>
    <mergeCell ref="B8:B10"/>
    <mergeCell ref="F7:F10"/>
    <mergeCell ref="A7:C7"/>
    <mergeCell ref="A11:A22"/>
    <mergeCell ref="M5:O5"/>
    <mergeCell ref="M6:O6"/>
    <mergeCell ref="L7:L10"/>
    <mergeCell ref="M7:M10"/>
    <mergeCell ref="N7:N10"/>
    <mergeCell ref="O7:O10"/>
    <mergeCell ref="K7:K10"/>
    <mergeCell ref="J7:J10"/>
    <mergeCell ref="C8:C10"/>
    <mergeCell ref="B38:B40"/>
    <mergeCell ref="I7:I10"/>
    <mergeCell ref="D7:D10"/>
    <mergeCell ref="E7:E10"/>
    <mergeCell ref="B26:B28"/>
    <mergeCell ref="G7:G10"/>
    <mergeCell ref="H7:H10"/>
    <mergeCell ref="B23:B25"/>
    <mergeCell ref="B11:B13"/>
    <mergeCell ref="B14:B16"/>
    <mergeCell ref="B35:B37"/>
    <mergeCell ref="B17:B19"/>
    <mergeCell ref="B20:B22"/>
    <mergeCell ref="A32:A40"/>
    <mergeCell ref="A41:B43"/>
    <mergeCell ref="B50:B52"/>
    <mergeCell ref="B29:B31"/>
    <mergeCell ref="B32:B34"/>
    <mergeCell ref="A23:A31"/>
    <mergeCell ref="A59:O60"/>
    <mergeCell ref="B53:C53"/>
    <mergeCell ref="B54:C54"/>
    <mergeCell ref="A44:B46"/>
    <mergeCell ref="A47:C47"/>
    <mergeCell ref="A48:C48"/>
    <mergeCell ref="A50:A54"/>
    <mergeCell ref="A49:C49"/>
    <mergeCell ref="A55:C55"/>
    <mergeCell ref="A56:C56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3"/>
      <c r="E4" s="1" t="s">
        <v>11</v>
      </c>
    </row>
    <row r="5" spans="1:15" ht="15" customHeight="1">
      <c r="A5" s="49" t="s">
        <v>152</v>
      </c>
      <c r="C5" s="50"/>
      <c r="L5" s="53"/>
      <c r="M5" s="53"/>
      <c r="N5" s="53"/>
      <c r="O5" s="24"/>
    </row>
    <row r="6" spans="1:15" ht="15" customHeight="1" thickBot="1">
      <c r="L6" s="25"/>
      <c r="M6" s="25"/>
      <c r="N6" s="25"/>
      <c r="O6" s="25"/>
    </row>
    <row r="7" spans="1:15" ht="48" customHeight="1">
      <c r="A7" s="147" t="s">
        <v>76</v>
      </c>
      <c r="B7" s="148"/>
      <c r="C7" s="149"/>
      <c r="D7" s="131" t="s">
        <v>151</v>
      </c>
      <c r="E7" s="131" t="s">
        <v>150</v>
      </c>
      <c r="F7" s="131" t="s">
        <v>149</v>
      </c>
      <c r="G7" s="131" t="s">
        <v>148</v>
      </c>
      <c r="H7" s="131"/>
      <c r="I7" s="131"/>
      <c r="J7" s="131"/>
      <c r="K7" s="131"/>
      <c r="L7" s="131"/>
      <c r="M7" s="131"/>
      <c r="N7" s="165"/>
      <c r="O7" s="150" t="s">
        <v>147</v>
      </c>
    </row>
    <row r="8" spans="1:15">
      <c r="A8" s="113" t="s">
        <v>12</v>
      </c>
      <c r="B8" s="125" t="s">
        <v>13</v>
      </c>
      <c r="C8" s="134" t="s">
        <v>14</v>
      </c>
      <c r="D8" s="153"/>
      <c r="E8" s="153"/>
      <c r="F8" s="153"/>
      <c r="G8" s="153"/>
      <c r="H8" s="153"/>
      <c r="I8" s="155"/>
      <c r="J8" s="155"/>
      <c r="K8" s="153"/>
      <c r="L8" s="153"/>
      <c r="M8" s="186"/>
      <c r="N8" s="166"/>
      <c r="O8" s="151"/>
    </row>
    <row r="9" spans="1:15">
      <c r="A9" s="113"/>
      <c r="B9" s="125"/>
      <c r="C9" s="134"/>
      <c r="D9" s="153"/>
      <c r="E9" s="153"/>
      <c r="F9" s="153"/>
      <c r="G9" s="153"/>
      <c r="H9" s="153"/>
      <c r="I9" s="155"/>
      <c r="J9" s="155"/>
      <c r="K9" s="153"/>
      <c r="L9" s="153"/>
      <c r="M9" s="186"/>
      <c r="N9" s="166"/>
      <c r="O9" s="151"/>
    </row>
    <row r="10" spans="1:15" ht="18.75" customHeight="1" thickBot="1">
      <c r="A10" s="146"/>
      <c r="B10" s="126"/>
      <c r="C10" s="135"/>
      <c r="D10" s="154"/>
      <c r="E10" s="154"/>
      <c r="F10" s="154"/>
      <c r="G10" s="154"/>
      <c r="H10" s="154"/>
      <c r="I10" s="156"/>
      <c r="J10" s="156"/>
      <c r="K10" s="154"/>
      <c r="L10" s="154"/>
      <c r="M10" s="187"/>
      <c r="N10" s="167"/>
      <c r="O10" s="152"/>
    </row>
    <row r="11" spans="1:15" ht="21" customHeight="1">
      <c r="A11" s="121" t="s">
        <v>6</v>
      </c>
      <c r="B11" s="127" t="s">
        <v>15</v>
      </c>
      <c r="C11" s="7" t="s">
        <v>16</v>
      </c>
      <c r="D11" s="9">
        <v>62</v>
      </c>
      <c r="E11" s="9">
        <v>220</v>
      </c>
      <c r="F11" s="9">
        <v>23</v>
      </c>
      <c r="G11" s="9">
        <v>47</v>
      </c>
      <c r="H11" s="9"/>
      <c r="I11" s="9"/>
      <c r="J11" s="9"/>
      <c r="K11" s="9"/>
      <c r="L11" s="9"/>
      <c r="M11" s="37"/>
      <c r="N11" s="37"/>
      <c r="O11" s="73">
        <f t="shared" ref="O11:O56" si="0">SUM(D11:N11)</f>
        <v>352</v>
      </c>
    </row>
    <row r="12" spans="1:15" ht="21" customHeight="1">
      <c r="A12" s="122"/>
      <c r="B12" s="125"/>
      <c r="C12" s="10" t="s">
        <v>17</v>
      </c>
      <c r="D12" s="12">
        <v>71</v>
      </c>
      <c r="E12" s="12">
        <v>19</v>
      </c>
      <c r="F12" s="12">
        <v>0</v>
      </c>
      <c r="G12" s="12">
        <v>7</v>
      </c>
      <c r="H12" s="12"/>
      <c r="I12" s="12"/>
      <c r="J12" s="12"/>
      <c r="K12" s="12"/>
      <c r="L12" s="12"/>
      <c r="M12" s="32"/>
      <c r="N12" s="32"/>
      <c r="O12" s="74">
        <f t="shared" si="0"/>
        <v>97</v>
      </c>
    </row>
    <row r="13" spans="1:15" ht="21" customHeight="1">
      <c r="A13" s="122"/>
      <c r="B13" s="125"/>
      <c r="C13" s="10" t="s">
        <v>18</v>
      </c>
      <c r="D13" s="12">
        <f>SUM(D11:D12)</f>
        <v>133</v>
      </c>
      <c r="E13" s="12">
        <f>SUM(E11:E12)</f>
        <v>239</v>
      </c>
      <c r="F13" s="12">
        <f>SUM(F11:F12)</f>
        <v>23</v>
      </c>
      <c r="G13" s="12">
        <f>SUM(G11:G12)</f>
        <v>54</v>
      </c>
      <c r="H13" s="12"/>
      <c r="I13" s="12"/>
      <c r="J13" s="12"/>
      <c r="K13" s="12"/>
      <c r="L13" s="12"/>
      <c r="M13" s="32"/>
      <c r="N13" s="32"/>
      <c r="O13" s="74">
        <f t="shared" si="0"/>
        <v>449</v>
      </c>
    </row>
    <row r="14" spans="1:15" ht="21" customHeight="1">
      <c r="A14" s="122"/>
      <c r="B14" s="125" t="s">
        <v>19</v>
      </c>
      <c r="C14" s="10" t="s">
        <v>16</v>
      </c>
      <c r="D14" s="12">
        <v>151</v>
      </c>
      <c r="E14" s="12">
        <v>298</v>
      </c>
      <c r="F14" s="12">
        <v>31</v>
      </c>
      <c r="G14" s="12">
        <v>46</v>
      </c>
      <c r="H14" s="12"/>
      <c r="I14" s="12"/>
      <c r="J14" s="12"/>
      <c r="K14" s="12"/>
      <c r="L14" s="12"/>
      <c r="M14" s="32"/>
      <c r="N14" s="32"/>
      <c r="O14" s="74">
        <f t="shared" si="0"/>
        <v>526</v>
      </c>
    </row>
    <row r="15" spans="1:15" ht="21" customHeight="1">
      <c r="A15" s="122"/>
      <c r="B15" s="125"/>
      <c r="C15" s="10" t="s">
        <v>17</v>
      </c>
      <c r="D15" s="12">
        <v>2</v>
      </c>
      <c r="E15" s="12">
        <v>3</v>
      </c>
      <c r="F15" s="12">
        <v>0</v>
      </c>
      <c r="G15" s="12">
        <v>1</v>
      </c>
      <c r="H15" s="12"/>
      <c r="I15" s="12"/>
      <c r="J15" s="12"/>
      <c r="K15" s="12"/>
      <c r="L15" s="12"/>
      <c r="M15" s="32"/>
      <c r="N15" s="32"/>
      <c r="O15" s="74">
        <f t="shared" si="0"/>
        <v>6</v>
      </c>
    </row>
    <row r="16" spans="1:15" ht="21" customHeight="1">
      <c r="A16" s="122"/>
      <c r="B16" s="125"/>
      <c r="C16" s="10" t="s">
        <v>18</v>
      </c>
      <c r="D16" s="11">
        <f>SUM(D14:D15)</f>
        <v>153</v>
      </c>
      <c r="E16" s="11">
        <f>SUM(E14:E15)</f>
        <v>301</v>
      </c>
      <c r="F16" s="11">
        <f>SUM(F14:F15)</f>
        <v>31</v>
      </c>
      <c r="G16" s="11">
        <f>SUM(G14:G15)</f>
        <v>47</v>
      </c>
      <c r="H16" s="12"/>
      <c r="I16" s="12"/>
      <c r="J16" s="12"/>
      <c r="K16" s="12"/>
      <c r="L16" s="12"/>
      <c r="M16" s="32"/>
      <c r="N16" s="32"/>
      <c r="O16" s="74">
        <f t="shared" si="0"/>
        <v>532</v>
      </c>
    </row>
    <row r="17" spans="1:15" ht="21" customHeight="1">
      <c r="A17" s="122"/>
      <c r="B17" s="125" t="s">
        <v>20</v>
      </c>
      <c r="C17" s="10" t="s">
        <v>16</v>
      </c>
      <c r="D17" s="12">
        <v>0</v>
      </c>
      <c r="E17" s="12">
        <v>0</v>
      </c>
      <c r="F17" s="12">
        <v>0</v>
      </c>
      <c r="G17" s="12">
        <v>0</v>
      </c>
      <c r="H17" s="12"/>
      <c r="I17" s="12"/>
      <c r="J17" s="12"/>
      <c r="K17" s="12"/>
      <c r="L17" s="12"/>
      <c r="M17" s="32"/>
      <c r="N17" s="32"/>
      <c r="O17" s="74">
        <f t="shared" si="0"/>
        <v>0</v>
      </c>
    </row>
    <row r="18" spans="1:15" ht="21" customHeight="1">
      <c r="A18" s="122"/>
      <c r="B18" s="125"/>
      <c r="C18" s="10" t="s">
        <v>17</v>
      </c>
      <c r="D18" s="12">
        <v>5</v>
      </c>
      <c r="E18" s="12">
        <v>1</v>
      </c>
      <c r="F18" s="12">
        <v>0</v>
      </c>
      <c r="G18" s="12">
        <v>1</v>
      </c>
      <c r="H18" s="12"/>
      <c r="I18" s="12"/>
      <c r="J18" s="12"/>
      <c r="K18" s="12"/>
      <c r="L18" s="12"/>
      <c r="M18" s="32"/>
      <c r="N18" s="32"/>
      <c r="O18" s="74">
        <f t="shared" si="0"/>
        <v>7</v>
      </c>
    </row>
    <row r="19" spans="1:15" ht="21" customHeight="1">
      <c r="A19" s="122"/>
      <c r="B19" s="125"/>
      <c r="C19" s="10" t="s">
        <v>18</v>
      </c>
      <c r="D19" s="11">
        <f>SUM(D17:D18)</f>
        <v>5</v>
      </c>
      <c r="E19" s="11">
        <f>SUM(E17:E18)</f>
        <v>1</v>
      </c>
      <c r="F19" s="11">
        <v>0</v>
      </c>
      <c r="G19" s="11">
        <f>SUM(G17:G18)</f>
        <v>1</v>
      </c>
      <c r="H19" s="11"/>
      <c r="I19" s="11"/>
      <c r="J19" s="11"/>
      <c r="K19" s="11"/>
      <c r="L19" s="11"/>
      <c r="M19" s="54"/>
      <c r="N19" s="41"/>
      <c r="O19" s="74">
        <f t="shared" si="0"/>
        <v>7</v>
      </c>
    </row>
    <row r="20" spans="1:15" ht="21" customHeight="1">
      <c r="A20" s="122"/>
      <c r="B20" s="125" t="s">
        <v>54</v>
      </c>
      <c r="C20" s="10" t="s">
        <v>16</v>
      </c>
      <c r="D20" s="11">
        <f t="shared" ref="D20:G22" si="1">D11+D14+D17</f>
        <v>213</v>
      </c>
      <c r="E20" s="11">
        <f t="shared" si="1"/>
        <v>518</v>
      </c>
      <c r="F20" s="11">
        <f t="shared" si="1"/>
        <v>54</v>
      </c>
      <c r="G20" s="11">
        <f t="shared" si="1"/>
        <v>93</v>
      </c>
      <c r="H20" s="11"/>
      <c r="I20" s="11"/>
      <c r="J20" s="11"/>
      <c r="K20" s="11"/>
      <c r="L20" s="11"/>
      <c r="M20" s="54"/>
      <c r="N20" s="41"/>
      <c r="O20" s="74">
        <f t="shared" si="0"/>
        <v>878</v>
      </c>
    </row>
    <row r="21" spans="1:15" ht="21" customHeight="1">
      <c r="A21" s="122"/>
      <c r="B21" s="125"/>
      <c r="C21" s="10" t="s">
        <v>17</v>
      </c>
      <c r="D21" s="11">
        <f t="shared" si="1"/>
        <v>78</v>
      </c>
      <c r="E21" s="11">
        <f t="shared" si="1"/>
        <v>23</v>
      </c>
      <c r="F21" s="11">
        <f t="shared" si="1"/>
        <v>0</v>
      </c>
      <c r="G21" s="11">
        <f t="shared" si="1"/>
        <v>9</v>
      </c>
      <c r="H21" s="11"/>
      <c r="I21" s="11"/>
      <c r="J21" s="11"/>
      <c r="K21" s="11"/>
      <c r="L21" s="11"/>
      <c r="M21" s="54"/>
      <c r="N21" s="41"/>
      <c r="O21" s="74">
        <f t="shared" si="0"/>
        <v>110</v>
      </c>
    </row>
    <row r="22" spans="1:15" ht="21" customHeight="1" thickBot="1">
      <c r="A22" s="123"/>
      <c r="B22" s="126"/>
      <c r="C22" s="13" t="s">
        <v>18</v>
      </c>
      <c r="D22" s="11">
        <f t="shared" si="1"/>
        <v>291</v>
      </c>
      <c r="E22" s="11">
        <f t="shared" si="1"/>
        <v>541</v>
      </c>
      <c r="F22" s="11">
        <f t="shared" si="1"/>
        <v>54</v>
      </c>
      <c r="G22" s="11">
        <f t="shared" si="1"/>
        <v>102</v>
      </c>
      <c r="H22" s="11"/>
      <c r="I22" s="11"/>
      <c r="J22" s="11"/>
      <c r="K22" s="11"/>
      <c r="L22" s="11"/>
      <c r="M22" s="54"/>
      <c r="N22" s="41"/>
      <c r="O22" s="74">
        <f t="shared" si="0"/>
        <v>988</v>
      </c>
    </row>
    <row r="23" spans="1:15" ht="21" customHeight="1">
      <c r="A23" s="121" t="s">
        <v>131</v>
      </c>
      <c r="B23" s="127" t="s">
        <v>15</v>
      </c>
      <c r="C23" s="7" t="s">
        <v>16</v>
      </c>
      <c r="D23" s="9">
        <v>5</v>
      </c>
      <c r="E23" s="9">
        <v>3</v>
      </c>
      <c r="F23" s="9">
        <v>3</v>
      </c>
      <c r="G23" s="9">
        <v>3</v>
      </c>
      <c r="H23" s="9"/>
      <c r="I23" s="9"/>
      <c r="J23" s="9"/>
      <c r="K23" s="9"/>
      <c r="L23" s="9"/>
      <c r="M23" s="37"/>
      <c r="N23" s="43"/>
      <c r="O23" s="73">
        <f t="shared" si="0"/>
        <v>14</v>
      </c>
    </row>
    <row r="24" spans="1:15" ht="21" customHeight="1">
      <c r="A24" s="122"/>
      <c r="B24" s="125"/>
      <c r="C24" s="10" t="s">
        <v>17</v>
      </c>
      <c r="D24" s="12">
        <v>4</v>
      </c>
      <c r="E24" s="12">
        <v>18</v>
      </c>
      <c r="F24" s="12">
        <v>0</v>
      </c>
      <c r="G24" s="12">
        <v>0</v>
      </c>
      <c r="H24" s="12"/>
      <c r="I24" s="12"/>
      <c r="J24" s="12"/>
      <c r="K24" s="12"/>
      <c r="L24" s="12"/>
      <c r="M24" s="32"/>
      <c r="N24" s="41"/>
      <c r="O24" s="74">
        <f t="shared" si="0"/>
        <v>22</v>
      </c>
    </row>
    <row r="25" spans="1:15" ht="21" customHeight="1">
      <c r="A25" s="122"/>
      <c r="B25" s="125"/>
      <c r="C25" s="10" t="s">
        <v>18</v>
      </c>
      <c r="D25" s="12">
        <f>SUM(D23:D24)</f>
        <v>9</v>
      </c>
      <c r="E25" s="12">
        <f>SUM(E23:E24)</f>
        <v>21</v>
      </c>
      <c r="F25" s="12">
        <f>SUM(F23:F24)</f>
        <v>3</v>
      </c>
      <c r="G25" s="12">
        <f>SUM(G23:G24)</f>
        <v>3</v>
      </c>
      <c r="H25" s="12"/>
      <c r="I25" s="12"/>
      <c r="J25" s="12"/>
      <c r="K25" s="12"/>
      <c r="L25" s="12"/>
      <c r="M25" s="32"/>
      <c r="N25" s="41"/>
      <c r="O25" s="74">
        <f t="shared" si="0"/>
        <v>36</v>
      </c>
    </row>
    <row r="26" spans="1:15" ht="21" customHeight="1">
      <c r="A26" s="122"/>
      <c r="B26" s="125" t="s">
        <v>19</v>
      </c>
      <c r="C26" s="10" t="s">
        <v>16</v>
      </c>
      <c r="D26" s="12">
        <v>5</v>
      </c>
      <c r="E26" s="12">
        <v>3</v>
      </c>
      <c r="F26" s="12">
        <v>7</v>
      </c>
      <c r="G26" s="12">
        <v>2</v>
      </c>
      <c r="H26" s="12"/>
      <c r="I26" s="12"/>
      <c r="J26" s="12"/>
      <c r="K26" s="12"/>
      <c r="L26" s="12"/>
      <c r="M26" s="32"/>
      <c r="N26" s="41"/>
      <c r="O26" s="74">
        <f t="shared" si="0"/>
        <v>17</v>
      </c>
    </row>
    <row r="27" spans="1:15" ht="21" customHeight="1">
      <c r="A27" s="122"/>
      <c r="B27" s="125"/>
      <c r="C27" s="10" t="s">
        <v>17</v>
      </c>
      <c r="D27" s="12">
        <v>2</v>
      </c>
      <c r="E27" s="12">
        <v>9</v>
      </c>
      <c r="F27" s="12">
        <v>0</v>
      </c>
      <c r="G27" s="12">
        <v>0</v>
      </c>
      <c r="H27" s="12"/>
      <c r="I27" s="12"/>
      <c r="J27" s="12"/>
      <c r="K27" s="12"/>
      <c r="L27" s="12"/>
      <c r="M27" s="32"/>
      <c r="N27" s="41"/>
      <c r="O27" s="74">
        <f t="shared" si="0"/>
        <v>11</v>
      </c>
    </row>
    <row r="28" spans="1:15" ht="21" customHeight="1">
      <c r="A28" s="122"/>
      <c r="B28" s="125"/>
      <c r="C28" s="10" t="s">
        <v>18</v>
      </c>
      <c r="D28" s="12">
        <f>SUM(D26:D27)</f>
        <v>7</v>
      </c>
      <c r="E28" s="12">
        <f>SUM(E26:E27)</f>
        <v>12</v>
      </c>
      <c r="F28" s="12">
        <f>SUM(F26:F27)</f>
        <v>7</v>
      </c>
      <c r="G28" s="12">
        <f>SUM(G26:G27)</f>
        <v>2</v>
      </c>
      <c r="H28" s="12"/>
      <c r="I28" s="12"/>
      <c r="J28" s="12"/>
      <c r="K28" s="12"/>
      <c r="L28" s="12"/>
      <c r="M28" s="32"/>
      <c r="N28" s="41"/>
      <c r="O28" s="74">
        <f t="shared" si="0"/>
        <v>28</v>
      </c>
    </row>
    <row r="29" spans="1:15" ht="21" customHeight="1">
      <c r="A29" s="122"/>
      <c r="B29" s="125" t="s">
        <v>83</v>
      </c>
      <c r="C29" s="10" t="s">
        <v>16</v>
      </c>
      <c r="D29" s="11">
        <f t="shared" ref="D29:G31" si="2">D23+D26</f>
        <v>10</v>
      </c>
      <c r="E29" s="11">
        <f t="shared" si="2"/>
        <v>6</v>
      </c>
      <c r="F29" s="11">
        <f t="shared" si="2"/>
        <v>10</v>
      </c>
      <c r="G29" s="11">
        <f t="shared" si="2"/>
        <v>5</v>
      </c>
      <c r="H29" s="11"/>
      <c r="I29" s="11"/>
      <c r="J29" s="11"/>
      <c r="K29" s="11"/>
      <c r="L29" s="11"/>
      <c r="M29" s="54"/>
      <c r="N29" s="41"/>
      <c r="O29" s="74">
        <f t="shared" si="0"/>
        <v>31</v>
      </c>
    </row>
    <row r="30" spans="1:15" ht="21" customHeight="1">
      <c r="A30" s="122"/>
      <c r="B30" s="125"/>
      <c r="C30" s="10" t="s">
        <v>17</v>
      </c>
      <c r="D30" s="11">
        <f t="shared" si="2"/>
        <v>6</v>
      </c>
      <c r="E30" s="11">
        <f t="shared" si="2"/>
        <v>27</v>
      </c>
      <c r="F30" s="11">
        <f t="shared" si="2"/>
        <v>0</v>
      </c>
      <c r="G30" s="11">
        <f t="shared" si="2"/>
        <v>0</v>
      </c>
      <c r="H30" s="11"/>
      <c r="I30" s="11"/>
      <c r="J30" s="11"/>
      <c r="K30" s="11"/>
      <c r="L30" s="11"/>
      <c r="M30" s="54"/>
      <c r="N30" s="41"/>
      <c r="O30" s="74">
        <f t="shared" si="0"/>
        <v>33</v>
      </c>
    </row>
    <row r="31" spans="1:15" ht="21" customHeight="1" thickBot="1">
      <c r="A31" s="123"/>
      <c r="B31" s="126"/>
      <c r="C31" s="13" t="s">
        <v>18</v>
      </c>
      <c r="D31" s="11">
        <f t="shared" si="2"/>
        <v>16</v>
      </c>
      <c r="E31" s="11">
        <f t="shared" si="2"/>
        <v>33</v>
      </c>
      <c r="F31" s="11">
        <f t="shared" si="2"/>
        <v>10</v>
      </c>
      <c r="G31" s="11">
        <f>G25+G28</f>
        <v>5</v>
      </c>
      <c r="H31" s="11"/>
      <c r="I31" s="11"/>
      <c r="J31" s="11"/>
      <c r="K31" s="11"/>
      <c r="L31" s="11"/>
      <c r="M31" s="54"/>
      <c r="N31" s="41"/>
      <c r="O31" s="74">
        <f t="shared" si="0"/>
        <v>64</v>
      </c>
    </row>
    <row r="32" spans="1:15" ht="21" customHeight="1">
      <c r="A32" s="121" t="s">
        <v>84</v>
      </c>
      <c r="B32" s="127" t="s">
        <v>15</v>
      </c>
      <c r="C32" s="7" t="s">
        <v>16</v>
      </c>
      <c r="D32" s="9">
        <v>728</v>
      </c>
      <c r="E32" s="9">
        <v>1000</v>
      </c>
      <c r="F32" s="9">
        <v>222</v>
      </c>
      <c r="G32" s="9">
        <v>229</v>
      </c>
      <c r="H32" s="9"/>
      <c r="I32" s="9"/>
      <c r="J32" s="9"/>
      <c r="K32" s="9"/>
      <c r="L32" s="9"/>
      <c r="M32" s="37"/>
      <c r="N32" s="43"/>
      <c r="O32" s="73">
        <f t="shared" si="0"/>
        <v>2179</v>
      </c>
    </row>
    <row r="33" spans="1:15" ht="21" customHeight="1">
      <c r="A33" s="122"/>
      <c r="B33" s="125"/>
      <c r="C33" s="10" t="s">
        <v>17</v>
      </c>
      <c r="D33" s="12">
        <v>17</v>
      </c>
      <c r="E33" s="12">
        <v>18</v>
      </c>
      <c r="F33" s="12">
        <v>0</v>
      </c>
      <c r="G33" s="12">
        <v>0</v>
      </c>
      <c r="H33" s="12"/>
      <c r="I33" s="12"/>
      <c r="J33" s="12"/>
      <c r="K33" s="12"/>
      <c r="L33" s="12"/>
      <c r="M33" s="32"/>
      <c r="N33" s="41"/>
      <c r="O33" s="74">
        <f t="shared" si="0"/>
        <v>35</v>
      </c>
    </row>
    <row r="34" spans="1:15" ht="21" customHeight="1">
      <c r="A34" s="122"/>
      <c r="B34" s="125"/>
      <c r="C34" s="10" t="s">
        <v>18</v>
      </c>
      <c r="D34" s="11">
        <f>SUM(D32:D33)</f>
        <v>745</v>
      </c>
      <c r="E34" s="11">
        <f>SUM(E32:E33)</f>
        <v>1018</v>
      </c>
      <c r="F34" s="11">
        <f>SUM(F32:F33)</f>
        <v>222</v>
      </c>
      <c r="G34" s="11">
        <f>SUM(G32:G33)</f>
        <v>229</v>
      </c>
      <c r="H34" s="12"/>
      <c r="I34" s="12"/>
      <c r="J34" s="12"/>
      <c r="K34" s="12"/>
      <c r="L34" s="12"/>
      <c r="M34" s="32"/>
      <c r="N34" s="41"/>
      <c r="O34" s="74">
        <f t="shared" si="0"/>
        <v>2214</v>
      </c>
    </row>
    <row r="35" spans="1:15" ht="21" customHeight="1">
      <c r="A35" s="122"/>
      <c r="B35" s="125" t="s">
        <v>19</v>
      </c>
      <c r="C35" s="10" t="s">
        <v>16</v>
      </c>
      <c r="D35" s="12">
        <v>1007</v>
      </c>
      <c r="E35" s="12">
        <v>1350</v>
      </c>
      <c r="F35" s="12">
        <v>387</v>
      </c>
      <c r="G35" s="12">
        <v>379</v>
      </c>
      <c r="H35" s="12"/>
      <c r="I35" s="12"/>
      <c r="J35" s="12"/>
      <c r="K35" s="12"/>
      <c r="L35" s="12"/>
      <c r="M35" s="32"/>
      <c r="N35" s="41"/>
      <c r="O35" s="74">
        <f t="shared" si="0"/>
        <v>3123</v>
      </c>
    </row>
    <row r="36" spans="1:15" ht="21" customHeight="1">
      <c r="A36" s="122"/>
      <c r="B36" s="125"/>
      <c r="C36" s="10" t="s">
        <v>17</v>
      </c>
      <c r="D36" s="12">
        <v>0</v>
      </c>
      <c r="E36" s="12">
        <v>2</v>
      </c>
      <c r="F36" s="12">
        <v>0</v>
      </c>
      <c r="G36" s="12">
        <v>0</v>
      </c>
      <c r="H36" s="12"/>
      <c r="I36" s="12"/>
      <c r="J36" s="12"/>
      <c r="K36" s="12"/>
      <c r="L36" s="12"/>
      <c r="M36" s="32"/>
      <c r="N36" s="41"/>
      <c r="O36" s="74">
        <f t="shared" si="0"/>
        <v>2</v>
      </c>
    </row>
    <row r="37" spans="1:15" ht="21" customHeight="1">
      <c r="A37" s="122"/>
      <c r="B37" s="125"/>
      <c r="C37" s="10" t="s">
        <v>18</v>
      </c>
      <c r="D37" s="12">
        <f>SUM(D35:D36)</f>
        <v>1007</v>
      </c>
      <c r="E37" s="12">
        <f>SUM(E35:E36)</f>
        <v>1352</v>
      </c>
      <c r="F37" s="12">
        <f>SUM(F35:F36)</f>
        <v>387</v>
      </c>
      <c r="G37" s="12">
        <f>SUM(G35:G36)</f>
        <v>379</v>
      </c>
      <c r="H37" s="12"/>
      <c r="I37" s="12"/>
      <c r="J37" s="12"/>
      <c r="K37" s="12"/>
      <c r="L37" s="12"/>
      <c r="M37" s="32"/>
      <c r="N37" s="41"/>
      <c r="O37" s="74">
        <f t="shared" si="0"/>
        <v>3125</v>
      </c>
    </row>
    <row r="38" spans="1:15" ht="21" customHeight="1">
      <c r="A38" s="122"/>
      <c r="B38" s="125" t="s">
        <v>83</v>
      </c>
      <c r="C38" s="10" t="s">
        <v>16</v>
      </c>
      <c r="D38" s="11">
        <f t="shared" ref="D38:G40" si="3">D32+D35</f>
        <v>1735</v>
      </c>
      <c r="E38" s="11">
        <f t="shared" si="3"/>
        <v>2350</v>
      </c>
      <c r="F38" s="11">
        <f t="shared" si="3"/>
        <v>609</v>
      </c>
      <c r="G38" s="11">
        <f t="shared" si="3"/>
        <v>608</v>
      </c>
      <c r="H38" s="11"/>
      <c r="I38" s="11"/>
      <c r="J38" s="11"/>
      <c r="K38" s="11"/>
      <c r="L38" s="11"/>
      <c r="M38" s="54"/>
      <c r="N38" s="41"/>
      <c r="O38" s="74">
        <f t="shared" si="0"/>
        <v>5302</v>
      </c>
    </row>
    <row r="39" spans="1:15" ht="21" customHeight="1">
      <c r="A39" s="122"/>
      <c r="B39" s="125"/>
      <c r="C39" s="10" t="s">
        <v>17</v>
      </c>
      <c r="D39" s="11">
        <f t="shared" si="3"/>
        <v>17</v>
      </c>
      <c r="E39" s="11">
        <f t="shared" si="3"/>
        <v>20</v>
      </c>
      <c r="F39" s="11">
        <f t="shared" si="3"/>
        <v>0</v>
      </c>
      <c r="G39" s="11">
        <f t="shared" si="3"/>
        <v>0</v>
      </c>
      <c r="H39" s="11"/>
      <c r="I39" s="11"/>
      <c r="J39" s="11"/>
      <c r="K39" s="11"/>
      <c r="L39" s="11"/>
      <c r="M39" s="54"/>
      <c r="N39" s="41"/>
      <c r="O39" s="74">
        <f t="shared" si="0"/>
        <v>37</v>
      </c>
    </row>
    <row r="40" spans="1:15" ht="21" customHeight="1" thickBot="1">
      <c r="A40" s="123"/>
      <c r="B40" s="126"/>
      <c r="C40" s="13" t="s">
        <v>18</v>
      </c>
      <c r="D40" s="11">
        <f t="shared" si="3"/>
        <v>1752</v>
      </c>
      <c r="E40" s="11">
        <f t="shared" si="3"/>
        <v>2370</v>
      </c>
      <c r="F40" s="11">
        <f t="shared" si="3"/>
        <v>609</v>
      </c>
      <c r="G40" s="11">
        <f t="shared" si="3"/>
        <v>608</v>
      </c>
      <c r="H40" s="11"/>
      <c r="I40" s="11"/>
      <c r="J40" s="11"/>
      <c r="K40" s="11"/>
      <c r="L40" s="11"/>
      <c r="M40" s="54"/>
      <c r="N40" s="41"/>
      <c r="O40" s="74">
        <f t="shared" si="0"/>
        <v>5339</v>
      </c>
    </row>
    <row r="41" spans="1:15" ht="21" customHeight="1">
      <c r="A41" s="103" t="s">
        <v>21</v>
      </c>
      <c r="B41" s="104"/>
      <c r="C41" s="7" t="s">
        <v>16</v>
      </c>
      <c r="D41" s="9">
        <v>94</v>
      </c>
      <c r="E41" s="9">
        <v>125</v>
      </c>
      <c r="F41" s="9">
        <v>40</v>
      </c>
      <c r="G41" s="9">
        <v>42</v>
      </c>
      <c r="H41" s="9"/>
      <c r="I41" s="9"/>
      <c r="J41" s="9"/>
      <c r="K41" s="9"/>
      <c r="L41" s="9"/>
      <c r="M41" s="37"/>
      <c r="N41" s="43"/>
      <c r="O41" s="73">
        <f t="shared" si="0"/>
        <v>301</v>
      </c>
    </row>
    <row r="42" spans="1:15" ht="21" customHeight="1">
      <c r="A42" s="105"/>
      <c r="B42" s="106"/>
      <c r="C42" s="10" t="s">
        <v>17</v>
      </c>
      <c r="D42" s="12">
        <v>4</v>
      </c>
      <c r="E42" s="12">
        <v>3</v>
      </c>
      <c r="F42" s="12">
        <v>0</v>
      </c>
      <c r="G42" s="12">
        <v>4</v>
      </c>
      <c r="H42" s="12"/>
      <c r="I42" s="12"/>
      <c r="J42" s="12"/>
      <c r="K42" s="12"/>
      <c r="L42" s="12"/>
      <c r="M42" s="32"/>
      <c r="N42" s="41"/>
      <c r="O42" s="74">
        <f t="shared" si="0"/>
        <v>11</v>
      </c>
    </row>
    <row r="43" spans="1:15" ht="21" customHeight="1" thickBot="1">
      <c r="A43" s="107"/>
      <c r="B43" s="108"/>
      <c r="C43" s="13" t="s">
        <v>18</v>
      </c>
      <c r="D43" s="14">
        <f>SUM(D41:D42)</f>
        <v>98</v>
      </c>
      <c r="E43" s="14">
        <f>SUM(E41:E42)</f>
        <v>128</v>
      </c>
      <c r="F43" s="14">
        <f>SUM(F41:F42)</f>
        <v>40</v>
      </c>
      <c r="G43" s="14">
        <f>SUM(G41:G42)</f>
        <v>46</v>
      </c>
      <c r="H43" s="44"/>
      <c r="I43" s="44"/>
      <c r="J43" s="44"/>
      <c r="K43" s="44"/>
      <c r="L43" s="44"/>
      <c r="M43" s="55"/>
      <c r="N43" s="45"/>
      <c r="O43" s="90">
        <f t="shared" si="0"/>
        <v>312</v>
      </c>
    </row>
    <row r="44" spans="1:15" ht="21" customHeight="1">
      <c r="A44" s="103" t="s">
        <v>22</v>
      </c>
      <c r="B44" s="104"/>
      <c r="C44" s="7" t="s">
        <v>16</v>
      </c>
      <c r="D44" s="9">
        <v>23</v>
      </c>
      <c r="E44" s="9">
        <v>73</v>
      </c>
      <c r="F44" s="9">
        <v>5</v>
      </c>
      <c r="G44" s="9">
        <v>13</v>
      </c>
      <c r="H44" s="9"/>
      <c r="I44" s="9"/>
      <c r="J44" s="9"/>
      <c r="K44" s="9"/>
      <c r="L44" s="9"/>
      <c r="M44" s="37"/>
      <c r="N44" s="43"/>
      <c r="O44" s="79">
        <f t="shared" si="0"/>
        <v>114</v>
      </c>
    </row>
    <row r="45" spans="1:15" ht="21" customHeight="1">
      <c r="A45" s="105"/>
      <c r="B45" s="106"/>
      <c r="C45" s="10" t="s">
        <v>17</v>
      </c>
      <c r="D45" s="12">
        <v>0</v>
      </c>
      <c r="E45" s="12">
        <v>0</v>
      </c>
      <c r="F45" s="12">
        <v>0</v>
      </c>
      <c r="G45" s="12">
        <v>0</v>
      </c>
      <c r="H45" s="12"/>
      <c r="I45" s="12"/>
      <c r="J45" s="12"/>
      <c r="K45" s="12"/>
      <c r="L45" s="12"/>
      <c r="M45" s="32"/>
      <c r="N45" s="41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>SUM(D44:D45)</f>
        <v>23</v>
      </c>
      <c r="E46" s="14">
        <f>SUM(E44:E45)</f>
        <v>73</v>
      </c>
      <c r="F46" s="14">
        <f>SUM(F44:F45)</f>
        <v>5</v>
      </c>
      <c r="G46" s="14">
        <f>SUM(G44:G45)</f>
        <v>13</v>
      </c>
      <c r="H46" s="44"/>
      <c r="I46" s="44"/>
      <c r="J46" s="44"/>
      <c r="K46" s="44"/>
      <c r="L46" s="44"/>
      <c r="M46" s="55"/>
      <c r="N46" s="45"/>
      <c r="O46" s="74">
        <f t="shared" si="0"/>
        <v>114</v>
      </c>
    </row>
    <row r="47" spans="1:15" ht="21" customHeight="1" thickBot="1">
      <c r="A47" s="109" t="s">
        <v>23</v>
      </c>
      <c r="B47" s="110"/>
      <c r="C47" s="111"/>
      <c r="D47" s="16">
        <f>SUM(D46+D43+D40+D31+D22)</f>
        <v>2180</v>
      </c>
      <c r="E47" s="16">
        <f>SUM(E46+E43+E40+E31+E22)</f>
        <v>3145</v>
      </c>
      <c r="F47" s="16">
        <f>SUM(F46+F43+F40+F31+F22)</f>
        <v>718</v>
      </c>
      <c r="G47" s="16">
        <f>SUM(G46+G43+G40+G31+G22)</f>
        <v>774</v>
      </c>
      <c r="H47" s="16"/>
      <c r="I47" s="16"/>
      <c r="J47" s="16"/>
      <c r="K47" s="16"/>
      <c r="L47" s="16"/>
      <c r="M47" s="39"/>
      <c r="N47" s="48"/>
      <c r="O47" s="76">
        <f t="shared" si="0"/>
        <v>6817</v>
      </c>
    </row>
    <row r="48" spans="1:15" ht="21" customHeight="1" thickBot="1">
      <c r="A48" s="109" t="s">
        <v>82</v>
      </c>
      <c r="B48" s="110"/>
      <c r="C48" s="111"/>
      <c r="D48" s="16">
        <v>18</v>
      </c>
      <c r="E48" s="16">
        <v>37</v>
      </c>
      <c r="F48" s="16">
        <v>19</v>
      </c>
      <c r="G48" s="16">
        <v>8</v>
      </c>
      <c r="H48" s="16"/>
      <c r="I48" s="16"/>
      <c r="J48" s="16"/>
      <c r="K48" s="16"/>
      <c r="L48" s="16"/>
      <c r="M48" s="39"/>
      <c r="N48" s="48"/>
      <c r="O48" s="76">
        <f t="shared" si="0"/>
        <v>82</v>
      </c>
    </row>
    <row r="49" spans="1:15" ht="21" customHeight="1" thickBot="1">
      <c r="A49" s="109" t="s">
        <v>24</v>
      </c>
      <c r="B49" s="110"/>
      <c r="C49" s="111"/>
      <c r="D49" s="16">
        <f>SUM(D47:D48)</f>
        <v>2198</v>
      </c>
      <c r="E49" s="16">
        <f>SUM(E47:E48)</f>
        <v>3182</v>
      </c>
      <c r="F49" s="16">
        <f>SUM(F47:F48)</f>
        <v>737</v>
      </c>
      <c r="G49" s="16">
        <f>SUM(G47:G48)</f>
        <v>782</v>
      </c>
      <c r="H49" s="16"/>
      <c r="I49" s="16"/>
      <c r="J49" s="16"/>
      <c r="K49" s="16"/>
      <c r="L49" s="16"/>
      <c r="M49" s="39"/>
      <c r="N49" s="48"/>
      <c r="O49" s="76">
        <f t="shared" si="0"/>
        <v>6899</v>
      </c>
    </row>
    <row r="50" spans="1:15" ht="21" customHeight="1">
      <c r="A50" s="112" t="s">
        <v>81</v>
      </c>
      <c r="B50" s="124" t="s">
        <v>25</v>
      </c>
      <c r="C50" s="17" t="s">
        <v>26</v>
      </c>
      <c r="D50" s="19">
        <v>1001</v>
      </c>
      <c r="E50" s="19">
        <v>1324</v>
      </c>
      <c r="F50" s="19">
        <v>336</v>
      </c>
      <c r="G50" s="19">
        <v>388</v>
      </c>
      <c r="H50" s="19"/>
      <c r="I50" s="19"/>
      <c r="J50" s="19"/>
      <c r="K50" s="19"/>
      <c r="L50" s="19"/>
      <c r="M50" s="35"/>
      <c r="N50" s="46"/>
      <c r="O50" s="89">
        <f t="shared" si="0"/>
        <v>3049</v>
      </c>
    </row>
    <row r="51" spans="1:15" ht="21" customHeight="1">
      <c r="A51" s="113"/>
      <c r="B51" s="106"/>
      <c r="C51" s="10" t="s">
        <v>27</v>
      </c>
      <c r="D51" s="12">
        <v>731</v>
      </c>
      <c r="E51" s="12">
        <v>1034</v>
      </c>
      <c r="F51" s="12">
        <v>286</v>
      </c>
      <c r="G51" s="12">
        <v>329</v>
      </c>
      <c r="H51" s="12"/>
      <c r="I51" s="12"/>
      <c r="J51" s="12"/>
      <c r="K51" s="12"/>
      <c r="L51" s="12"/>
      <c r="M51" s="32"/>
      <c r="N51" s="41"/>
      <c r="O51" s="74">
        <f t="shared" si="0"/>
        <v>2380</v>
      </c>
    </row>
    <row r="52" spans="1:15" ht="21" customHeight="1">
      <c r="A52" s="113"/>
      <c r="B52" s="106"/>
      <c r="C52" s="10" t="s">
        <v>18</v>
      </c>
      <c r="D52" s="12">
        <f>SUM(D50:D51)</f>
        <v>1732</v>
      </c>
      <c r="E52" s="12">
        <f>SUM(E50:E51)</f>
        <v>2358</v>
      </c>
      <c r="F52" s="12">
        <f>SUM(F50:F51)</f>
        <v>622</v>
      </c>
      <c r="G52" s="12">
        <f>SUM(G50:G51)</f>
        <v>717</v>
      </c>
      <c r="H52" s="12"/>
      <c r="I52" s="12"/>
      <c r="J52" s="12"/>
      <c r="K52" s="12"/>
      <c r="L52" s="12"/>
      <c r="M52" s="32"/>
      <c r="N52" s="41"/>
      <c r="O52" s="74">
        <f t="shared" si="0"/>
        <v>5429</v>
      </c>
    </row>
    <row r="53" spans="1:15" ht="21" customHeight="1">
      <c r="A53" s="113"/>
      <c r="B53" s="99" t="s">
        <v>80</v>
      </c>
      <c r="C53" s="100"/>
      <c r="D53" s="12">
        <v>7</v>
      </c>
      <c r="E53" s="12">
        <v>8</v>
      </c>
      <c r="F53" s="12">
        <v>3</v>
      </c>
      <c r="G53" s="12">
        <v>6</v>
      </c>
      <c r="H53" s="12"/>
      <c r="I53" s="12"/>
      <c r="J53" s="12"/>
      <c r="K53" s="12"/>
      <c r="L53" s="12"/>
      <c r="M53" s="32"/>
      <c r="N53" s="41"/>
      <c r="O53" s="74">
        <f t="shared" si="0"/>
        <v>24</v>
      </c>
    </row>
    <row r="54" spans="1:15" ht="21" customHeight="1" thickBot="1">
      <c r="A54" s="114"/>
      <c r="B54" s="101" t="s">
        <v>79</v>
      </c>
      <c r="C54" s="102"/>
      <c r="D54" s="21">
        <v>40</v>
      </c>
      <c r="E54" s="21">
        <v>54</v>
      </c>
      <c r="F54" s="21">
        <v>21</v>
      </c>
      <c r="G54" s="21">
        <v>16</v>
      </c>
      <c r="H54" s="21"/>
      <c r="I54" s="21"/>
      <c r="J54" s="21"/>
      <c r="K54" s="21"/>
      <c r="L54" s="21"/>
      <c r="M54" s="40"/>
      <c r="N54" s="42"/>
      <c r="O54" s="90">
        <f t="shared" si="0"/>
        <v>131</v>
      </c>
    </row>
    <row r="55" spans="1:15" ht="21" customHeight="1" thickBot="1">
      <c r="A55" s="115" t="s">
        <v>28</v>
      </c>
      <c r="B55" s="116"/>
      <c r="C55" s="116"/>
      <c r="D55" s="16">
        <f>SUM(D52:D54)</f>
        <v>1779</v>
      </c>
      <c r="E55" s="16">
        <f>SUM(E52:E54)</f>
        <v>2420</v>
      </c>
      <c r="F55" s="16">
        <f>SUM(F52:F54)</f>
        <v>646</v>
      </c>
      <c r="G55" s="16">
        <f>SUM(G52:G54)</f>
        <v>739</v>
      </c>
      <c r="H55" s="16"/>
      <c r="I55" s="16"/>
      <c r="J55" s="16"/>
      <c r="K55" s="16"/>
      <c r="L55" s="16"/>
      <c r="M55" s="39"/>
      <c r="N55" s="48"/>
      <c r="O55" s="76">
        <f t="shared" si="0"/>
        <v>5584</v>
      </c>
    </row>
    <row r="56" spans="1:15" ht="23.25" customHeight="1" thickBot="1">
      <c r="A56" s="118" t="s">
        <v>78</v>
      </c>
      <c r="B56" s="119"/>
      <c r="C56" s="119"/>
      <c r="D56" s="78">
        <f>SUM(D49+D55)</f>
        <v>3977</v>
      </c>
      <c r="E56" s="78">
        <f>SUM(E49+E55)</f>
        <v>5602</v>
      </c>
      <c r="F56" s="78">
        <f>SUM(F49+F55)</f>
        <v>1383</v>
      </c>
      <c r="G56" s="78">
        <f>SUM(G49+G55)</f>
        <v>1521</v>
      </c>
      <c r="H56" s="78"/>
      <c r="I56" s="78"/>
      <c r="J56" s="78"/>
      <c r="K56" s="78"/>
      <c r="L56" s="78"/>
      <c r="M56" s="82"/>
      <c r="N56" s="94"/>
      <c r="O56" s="76">
        <f t="shared" si="0"/>
        <v>12483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G7:G10"/>
    <mergeCell ref="E7:E10"/>
    <mergeCell ref="F7:F10"/>
    <mergeCell ref="C8:C10"/>
    <mergeCell ref="M7:M10"/>
    <mergeCell ref="N7:N10"/>
    <mergeCell ref="J7:J10"/>
    <mergeCell ref="H7:H10"/>
    <mergeCell ref="L7:L10"/>
    <mergeCell ref="I7:I10"/>
    <mergeCell ref="O7:O10"/>
    <mergeCell ref="K7:K10"/>
    <mergeCell ref="A59:O60"/>
    <mergeCell ref="B11:B13"/>
    <mergeCell ref="B14:B16"/>
    <mergeCell ref="B17:B19"/>
    <mergeCell ref="B20:B22"/>
    <mergeCell ref="A48:C48"/>
    <mergeCell ref="B54:C54"/>
    <mergeCell ref="B38:B40"/>
    <mergeCell ref="A32:A40"/>
    <mergeCell ref="A47:C47"/>
    <mergeCell ref="A44:B46"/>
    <mergeCell ref="B29:B31"/>
    <mergeCell ref="B32:B34"/>
    <mergeCell ref="B50:B52"/>
    <mergeCell ref="B35:B37"/>
    <mergeCell ref="A56:C56"/>
    <mergeCell ref="A49:C49"/>
    <mergeCell ref="B53:C53"/>
    <mergeCell ref="A41:B43"/>
    <mergeCell ref="A55:C55"/>
    <mergeCell ref="A50:A54"/>
    <mergeCell ref="B23:B25"/>
    <mergeCell ref="A23:A31"/>
    <mergeCell ref="A11:A22"/>
    <mergeCell ref="D7:D10"/>
    <mergeCell ref="A7:C7"/>
    <mergeCell ref="A8:A10"/>
    <mergeCell ref="B26:B28"/>
    <mergeCell ref="B8:B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  <c r="F4" s="22"/>
    </row>
    <row r="5" spans="1:15" ht="15" customHeight="1">
      <c r="A5" s="49" t="s">
        <v>161</v>
      </c>
      <c r="C5" s="50"/>
      <c r="D5" s="6"/>
      <c r="E5" s="52"/>
      <c r="F5" s="52"/>
      <c r="J5" s="53"/>
      <c r="K5" s="53"/>
      <c r="L5" s="53"/>
      <c r="M5" s="53"/>
      <c r="N5" s="53"/>
      <c r="O5" s="24"/>
    </row>
    <row r="6" spans="1:15" ht="15" customHeight="1" thickBot="1">
      <c r="J6" s="25"/>
      <c r="K6" s="25"/>
      <c r="L6" s="25"/>
      <c r="M6" s="25"/>
      <c r="N6" s="25"/>
      <c r="O6" s="25"/>
    </row>
    <row r="7" spans="1:15" ht="48" customHeight="1">
      <c r="A7" s="147" t="s">
        <v>76</v>
      </c>
      <c r="B7" s="148"/>
      <c r="C7" s="149"/>
      <c r="D7" s="157" t="s">
        <v>160</v>
      </c>
      <c r="E7" s="160" t="s">
        <v>159</v>
      </c>
      <c r="F7" s="131" t="s">
        <v>34</v>
      </c>
      <c r="G7" s="131" t="s">
        <v>158</v>
      </c>
      <c r="H7" s="131" t="s">
        <v>157</v>
      </c>
      <c r="I7" s="131" t="s">
        <v>156</v>
      </c>
      <c r="J7" s="165" t="s">
        <v>155</v>
      </c>
      <c r="K7" s="131"/>
      <c r="L7" s="131"/>
      <c r="M7" s="131"/>
      <c r="N7" s="168"/>
      <c r="O7" s="150" t="s">
        <v>42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61"/>
      <c r="F8" s="186"/>
      <c r="G8" s="153"/>
      <c r="H8" s="153"/>
      <c r="I8" s="153"/>
      <c r="J8" s="166"/>
      <c r="K8" s="155"/>
      <c r="L8" s="155"/>
      <c r="M8" s="155"/>
      <c r="N8" s="188"/>
      <c r="O8" s="151"/>
    </row>
    <row r="9" spans="1:15">
      <c r="A9" s="113"/>
      <c r="B9" s="125"/>
      <c r="C9" s="134"/>
      <c r="D9" s="158"/>
      <c r="E9" s="161"/>
      <c r="F9" s="186"/>
      <c r="G9" s="153"/>
      <c r="H9" s="153"/>
      <c r="I9" s="153"/>
      <c r="J9" s="166"/>
      <c r="K9" s="155"/>
      <c r="L9" s="155"/>
      <c r="M9" s="155"/>
      <c r="N9" s="188"/>
      <c r="O9" s="151"/>
    </row>
    <row r="10" spans="1:15" ht="18.75" customHeight="1" thickBot="1">
      <c r="A10" s="146"/>
      <c r="B10" s="126"/>
      <c r="C10" s="135"/>
      <c r="D10" s="159"/>
      <c r="E10" s="179"/>
      <c r="F10" s="187"/>
      <c r="G10" s="154"/>
      <c r="H10" s="154"/>
      <c r="I10" s="154"/>
      <c r="J10" s="167"/>
      <c r="K10" s="156"/>
      <c r="L10" s="156"/>
      <c r="M10" s="156"/>
      <c r="N10" s="188"/>
      <c r="O10" s="152"/>
    </row>
    <row r="11" spans="1:15" ht="21" customHeight="1">
      <c r="A11" s="121" t="s">
        <v>62</v>
      </c>
      <c r="B11" s="127" t="s">
        <v>15</v>
      </c>
      <c r="C11" s="7" t="s">
        <v>16</v>
      </c>
      <c r="D11" s="8">
        <v>232</v>
      </c>
      <c r="E11" s="9">
        <v>207</v>
      </c>
      <c r="F11" s="9">
        <v>522</v>
      </c>
      <c r="G11" s="9">
        <v>337</v>
      </c>
      <c r="H11" s="9">
        <v>574</v>
      </c>
      <c r="I11" s="9">
        <v>616</v>
      </c>
      <c r="J11" s="37">
        <v>511</v>
      </c>
      <c r="K11" s="37"/>
      <c r="L11" s="9"/>
      <c r="M11" s="60"/>
      <c r="N11" s="43"/>
      <c r="O11" s="73">
        <f t="shared" ref="O11:O56" si="0">SUM(D11:J11)</f>
        <v>2999</v>
      </c>
    </row>
    <row r="12" spans="1:15" ht="21" customHeight="1">
      <c r="A12" s="122"/>
      <c r="B12" s="125"/>
      <c r="C12" s="10" t="s">
        <v>17</v>
      </c>
      <c r="D12" s="11">
        <v>73</v>
      </c>
      <c r="E12" s="12">
        <v>8</v>
      </c>
      <c r="F12" s="12">
        <v>191</v>
      </c>
      <c r="G12" s="12">
        <v>51</v>
      </c>
      <c r="H12" s="12">
        <v>122</v>
      </c>
      <c r="I12" s="12">
        <v>108</v>
      </c>
      <c r="J12" s="32">
        <v>96</v>
      </c>
      <c r="K12" s="32"/>
      <c r="L12" s="12"/>
      <c r="M12" s="54"/>
      <c r="N12" s="41"/>
      <c r="O12" s="74">
        <f t="shared" si="0"/>
        <v>649</v>
      </c>
    </row>
    <row r="13" spans="1:15" ht="21" customHeight="1">
      <c r="A13" s="122"/>
      <c r="B13" s="125"/>
      <c r="C13" s="10" t="s">
        <v>18</v>
      </c>
      <c r="D13" s="11">
        <f t="shared" ref="D13:J13" si="1">SUM(D11:D12)</f>
        <v>305</v>
      </c>
      <c r="E13" s="12">
        <f t="shared" si="1"/>
        <v>215</v>
      </c>
      <c r="F13" s="12">
        <f>SUM(F11:F12)</f>
        <v>713</v>
      </c>
      <c r="G13" s="12">
        <f t="shared" si="1"/>
        <v>388</v>
      </c>
      <c r="H13" s="12">
        <f>SUM(H11:H12)</f>
        <v>696</v>
      </c>
      <c r="I13" s="12">
        <f t="shared" si="1"/>
        <v>724</v>
      </c>
      <c r="J13" s="32">
        <f t="shared" si="1"/>
        <v>607</v>
      </c>
      <c r="K13" s="32"/>
      <c r="L13" s="12"/>
      <c r="M13" s="54"/>
      <c r="N13" s="41"/>
      <c r="O13" s="75">
        <f t="shared" si="0"/>
        <v>3648</v>
      </c>
    </row>
    <row r="14" spans="1:15" ht="21" customHeight="1">
      <c r="A14" s="122"/>
      <c r="B14" s="125" t="s">
        <v>19</v>
      </c>
      <c r="C14" s="10" t="s">
        <v>16</v>
      </c>
      <c r="D14" s="11">
        <v>390</v>
      </c>
      <c r="E14" s="12">
        <v>182</v>
      </c>
      <c r="F14" s="12">
        <v>826</v>
      </c>
      <c r="G14" s="12">
        <v>612</v>
      </c>
      <c r="H14" s="12">
        <v>730</v>
      </c>
      <c r="I14" s="12">
        <v>937</v>
      </c>
      <c r="J14" s="32">
        <v>907</v>
      </c>
      <c r="K14" s="32"/>
      <c r="L14" s="12"/>
      <c r="M14" s="54"/>
      <c r="N14" s="41"/>
      <c r="O14" s="74">
        <f t="shared" si="0"/>
        <v>4584</v>
      </c>
    </row>
    <row r="15" spans="1:15" ht="21" customHeight="1">
      <c r="A15" s="122"/>
      <c r="B15" s="125"/>
      <c r="C15" s="10" t="s">
        <v>17</v>
      </c>
      <c r="D15" s="11">
        <v>1</v>
      </c>
      <c r="E15" s="12">
        <v>0</v>
      </c>
      <c r="F15" s="12">
        <v>12</v>
      </c>
      <c r="G15" s="12">
        <v>4</v>
      </c>
      <c r="H15" s="12">
        <v>21</v>
      </c>
      <c r="I15" s="12">
        <v>5</v>
      </c>
      <c r="J15" s="32">
        <v>9</v>
      </c>
      <c r="K15" s="32"/>
      <c r="L15" s="12"/>
      <c r="M15" s="54"/>
      <c r="N15" s="41"/>
      <c r="O15" s="74">
        <f t="shared" si="0"/>
        <v>52</v>
      </c>
    </row>
    <row r="16" spans="1:15" ht="21" customHeight="1">
      <c r="A16" s="122"/>
      <c r="B16" s="125"/>
      <c r="C16" s="10" t="s">
        <v>18</v>
      </c>
      <c r="D16" s="11">
        <f t="shared" ref="D16:J16" si="2">SUM(D14:D15)</f>
        <v>391</v>
      </c>
      <c r="E16" s="12">
        <f t="shared" si="2"/>
        <v>182</v>
      </c>
      <c r="F16" s="12">
        <f t="shared" si="2"/>
        <v>838</v>
      </c>
      <c r="G16" s="12">
        <f t="shared" si="2"/>
        <v>616</v>
      </c>
      <c r="H16" s="12">
        <f t="shared" si="2"/>
        <v>751</v>
      </c>
      <c r="I16" s="12">
        <f t="shared" si="2"/>
        <v>942</v>
      </c>
      <c r="J16" s="32">
        <f t="shared" si="2"/>
        <v>916</v>
      </c>
      <c r="K16" s="32"/>
      <c r="L16" s="12"/>
      <c r="M16" s="54"/>
      <c r="N16" s="41"/>
      <c r="O16" s="75">
        <f t="shared" si="0"/>
        <v>4636</v>
      </c>
    </row>
    <row r="17" spans="1:15" ht="21" customHeight="1">
      <c r="A17" s="122"/>
      <c r="B17" s="125" t="s">
        <v>20</v>
      </c>
      <c r="C17" s="10" t="s">
        <v>16</v>
      </c>
      <c r="D17" s="11">
        <v>1</v>
      </c>
      <c r="E17" s="12">
        <v>3</v>
      </c>
      <c r="F17" s="12">
        <v>1</v>
      </c>
      <c r="G17" s="12">
        <v>7</v>
      </c>
      <c r="H17" s="12">
        <v>4</v>
      </c>
      <c r="I17" s="12">
        <v>1</v>
      </c>
      <c r="J17" s="32">
        <v>4</v>
      </c>
      <c r="K17" s="32"/>
      <c r="L17" s="12"/>
      <c r="M17" s="54"/>
      <c r="N17" s="41"/>
      <c r="O17" s="74">
        <f t="shared" si="0"/>
        <v>21</v>
      </c>
    </row>
    <row r="18" spans="1:15" ht="21" customHeight="1">
      <c r="A18" s="122"/>
      <c r="B18" s="125"/>
      <c r="C18" s="10" t="s">
        <v>17</v>
      </c>
      <c r="D18" s="11">
        <v>2</v>
      </c>
      <c r="E18" s="12">
        <v>0</v>
      </c>
      <c r="F18" s="12">
        <v>15</v>
      </c>
      <c r="G18" s="12">
        <v>10</v>
      </c>
      <c r="H18" s="12">
        <v>0</v>
      </c>
      <c r="I18" s="12">
        <v>7</v>
      </c>
      <c r="J18" s="12">
        <v>10</v>
      </c>
      <c r="K18" s="54"/>
      <c r="L18" s="12"/>
      <c r="M18" s="54"/>
      <c r="N18" s="41"/>
      <c r="O18" s="75">
        <f t="shared" si="0"/>
        <v>44</v>
      </c>
    </row>
    <row r="19" spans="1:15" ht="21" customHeight="1">
      <c r="A19" s="122"/>
      <c r="B19" s="125"/>
      <c r="C19" s="10" t="s">
        <v>18</v>
      </c>
      <c r="D19" s="11">
        <f t="shared" ref="D19:J19" si="3">SUM(D17:D18)</f>
        <v>3</v>
      </c>
      <c r="E19" s="11">
        <f t="shared" si="3"/>
        <v>3</v>
      </c>
      <c r="F19" s="11">
        <f t="shared" si="3"/>
        <v>16</v>
      </c>
      <c r="G19" s="11">
        <f t="shared" si="3"/>
        <v>17</v>
      </c>
      <c r="H19" s="11">
        <f t="shared" si="3"/>
        <v>4</v>
      </c>
      <c r="I19" s="11">
        <f t="shared" si="3"/>
        <v>8</v>
      </c>
      <c r="J19" s="12">
        <f t="shared" si="3"/>
        <v>14</v>
      </c>
      <c r="K19" s="54"/>
      <c r="L19" s="12"/>
      <c r="M19" s="54"/>
      <c r="N19" s="41"/>
      <c r="O19" s="74">
        <f t="shared" si="0"/>
        <v>65</v>
      </c>
    </row>
    <row r="20" spans="1:15" ht="21" customHeight="1">
      <c r="A20" s="122"/>
      <c r="B20" s="125" t="s">
        <v>54</v>
      </c>
      <c r="C20" s="10" t="s">
        <v>16</v>
      </c>
      <c r="D20" s="11">
        <f t="shared" ref="D20:J22" si="4">D11+D14+D17</f>
        <v>623</v>
      </c>
      <c r="E20" s="11">
        <f t="shared" si="4"/>
        <v>392</v>
      </c>
      <c r="F20" s="11">
        <f t="shared" si="4"/>
        <v>1349</v>
      </c>
      <c r="G20" s="11">
        <f t="shared" si="4"/>
        <v>956</v>
      </c>
      <c r="H20" s="11">
        <f t="shared" si="4"/>
        <v>1308</v>
      </c>
      <c r="I20" s="11">
        <f t="shared" si="4"/>
        <v>1554</v>
      </c>
      <c r="J20" s="12">
        <f t="shared" si="4"/>
        <v>1422</v>
      </c>
      <c r="K20" s="54"/>
      <c r="L20" s="12"/>
      <c r="M20" s="54"/>
      <c r="N20" s="41"/>
      <c r="O20" s="75">
        <f t="shared" si="0"/>
        <v>7604</v>
      </c>
    </row>
    <row r="21" spans="1:15" ht="21" customHeight="1">
      <c r="A21" s="122"/>
      <c r="B21" s="125"/>
      <c r="C21" s="10" t="s">
        <v>17</v>
      </c>
      <c r="D21" s="11">
        <f t="shared" si="4"/>
        <v>76</v>
      </c>
      <c r="E21" s="11">
        <f t="shared" si="4"/>
        <v>8</v>
      </c>
      <c r="F21" s="11">
        <f t="shared" si="4"/>
        <v>218</v>
      </c>
      <c r="G21" s="11">
        <f t="shared" si="4"/>
        <v>65</v>
      </c>
      <c r="H21" s="11">
        <f t="shared" si="4"/>
        <v>143</v>
      </c>
      <c r="I21" s="11">
        <f t="shared" si="4"/>
        <v>120</v>
      </c>
      <c r="J21" s="12">
        <f t="shared" si="4"/>
        <v>115</v>
      </c>
      <c r="K21" s="54"/>
      <c r="L21" s="12"/>
      <c r="M21" s="54"/>
      <c r="N21" s="41"/>
      <c r="O21" s="74">
        <f t="shared" si="0"/>
        <v>745</v>
      </c>
    </row>
    <row r="22" spans="1:15" ht="21" customHeight="1" thickBot="1">
      <c r="A22" s="123"/>
      <c r="B22" s="126"/>
      <c r="C22" s="13" t="s">
        <v>18</v>
      </c>
      <c r="D22" s="11">
        <f t="shared" si="4"/>
        <v>699</v>
      </c>
      <c r="E22" s="11">
        <f t="shared" si="4"/>
        <v>400</v>
      </c>
      <c r="F22" s="11">
        <f t="shared" si="4"/>
        <v>1567</v>
      </c>
      <c r="G22" s="11">
        <f t="shared" si="4"/>
        <v>1021</v>
      </c>
      <c r="H22" s="11">
        <f t="shared" si="4"/>
        <v>1451</v>
      </c>
      <c r="I22" s="11">
        <f t="shared" si="4"/>
        <v>1674</v>
      </c>
      <c r="J22" s="44">
        <f t="shared" si="4"/>
        <v>1537</v>
      </c>
      <c r="K22" s="59"/>
      <c r="L22" s="21"/>
      <c r="M22" s="59"/>
      <c r="N22" s="42"/>
      <c r="O22" s="89">
        <f t="shared" si="0"/>
        <v>8349</v>
      </c>
    </row>
    <row r="23" spans="1:15" ht="21" customHeight="1">
      <c r="A23" s="121" t="s">
        <v>58</v>
      </c>
      <c r="B23" s="127" t="s">
        <v>15</v>
      </c>
      <c r="C23" s="7" t="s">
        <v>16</v>
      </c>
      <c r="D23" s="8">
        <v>4</v>
      </c>
      <c r="E23" s="9">
        <v>9</v>
      </c>
      <c r="F23" s="9">
        <v>6</v>
      </c>
      <c r="G23" s="9">
        <v>9</v>
      </c>
      <c r="H23" s="9">
        <v>16</v>
      </c>
      <c r="I23" s="9">
        <v>9</v>
      </c>
      <c r="J23" s="37">
        <v>19</v>
      </c>
      <c r="K23" s="37"/>
      <c r="L23" s="9"/>
      <c r="M23" s="60"/>
      <c r="N23" s="43"/>
      <c r="O23" s="73">
        <f t="shared" si="0"/>
        <v>72</v>
      </c>
    </row>
    <row r="24" spans="1:15" ht="21" customHeight="1">
      <c r="A24" s="122"/>
      <c r="B24" s="125"/>
      <c r="C24" s="10" t="s">
        <v>17</v>
      </c>
      <c r="D24" s="11">
        <v>10</v>
      </c>
      <c r="E24" s="12">
        <v>3</v>
      </c>
      <c r="F24" s="12">
        <v>22</v>
      </c>
      <c r="G24" s="12">
        <v>38</v>
      </c>
      <c r="H24" s="12">
        <v>0</v>
      </c>
      <c r="I24" s="12">
        <v>34</v>
      </c>
      <c r="J24" s="32">
        <v>48</v>
      </c>
      <c r="K24" s="32"/>
      <c r="L24" s="12"/>
      <c r="M24" s="54"/>
      <c r="N24" s="41"/>
      <c r="O24" s="74">
        <f t="shared" si="0"/>
        <v>155</v>
      </c>
    </row>
    <row r="25" spans="1:15" ht="21" customHeight="1">
      <c r="A25" s="122"/>
      <c r="B25" s="125"/>
      <c r="C25" s="10" t="s">
        <v>18</v>
      </c>
      <c r="D25" s="11">
        <f t="shared" ref="D25:J25" si="5">SUM(D23:D24)</f>
        <v>14</v>
      </c>
      <c r="E25" s="12">
        <f t="shared" si="5"/>
        <v>12</v>
      </c>
      <c r="F25" s="12">
        <f t="shared" si="5"/>
        <v>28</v>
      </c>
      <c r="G25" s="12">
        <f t="shared" si="5"/>
        <v>47</v>
      </c>
      <c r="H25" s="12">
        <f t="shared" si="5"/>
        <v>16</v>
      </c>
      <c r="I25" s="12">
        <f t="shared" si="5"/>
        <v>43</v>
      </c>
      <c r="J25" s="32">
        <f t="shared" si="5"/>
        <v>67</v>
      </c>
      <c r="K25" s="32"/>
      <c r="L25" s="12"/>
      <c r="M25" s="54"/>
      <c r="N25" s="41"/>
      <c r="O25" s="75">
        <f t="shared" si="0"/>
        <v>227</v>
      </c>
    </row>
    <row r="26" spans="1:15" ht="21" customHeight="1">
      <c r="A26" s="122"/>
      <c r="B26" s="125" t="s">
        <v>19</v>
      </c>
      <c r="C26" s="10" t="s">
        <v>16</v>
      </c>
      <c r="D26" s="11">
        <v>23</v>
      </c>
      <c r="E26" s="12">
        <v>8</v>
      </c>
      <c r="F26" s="12">
        <v>29</v>
      </c>
      <c r="G26" s="12">
        <v>19</v>
      </c>
      <c r="H26" s="12">
        <v>36</v>
      </c>
      <c r="I26" s="12">
        <v>42</v>
      </c>
      <c r="J26" s="32">
        <v>25</v>
      </c>
      <c r="K26" s="32"/>
      <c r="L26" s="12"/>
      <c r="M26" s="54"/>
      <c r="N26" s="41"/>
      <c r="O26" s="74">
        <f t="shared" si="0"/>
        <v>182</v>
      </c>
    </row>
    <row r="27" spans="1:15" ht="21" customHeight="1">
      <c r="A27" s="122"/>
      <c r="B27" s="125"/>
      <c r="C27" s="10" t="s">
        <v>17</v>
      </c>
      <c r="D27" s="11">
        <v>6</v>
      </c>
      <c r="E27" s="12">
        <v>0</v>
      </c>
      <c r="F27" s="12">
        <v>16</v>
      </c>
      <c r="G27" s="12">
        <v>5</v>
      </c>
      <c r="H27" s="12">
        <v>0</v>
      </c>
      <c r="I27" s="12">
        <v>6</v>
      </c>
      <c r="J27" s="12">
        <v>12</v>
      </c>
      <c r="K27" s="54"/>
      <c r="L27" s="12"/>
      <c r="M27" s="54"/>
      <c r="N27" s="41"/>
      <c r="O27" s="75">
        <f t="shared" si="0"/>
        <v>45</v>
      </c>
    </row>
    <row r="28" spans="1:15" ht="21" customHeight="1">
      <c r="A28" s="122"/>
      <c r="B28" s="125"/>
      <c r="C28" s="10" t="s">
        <v>18</v>
      </c>
      <c r="D28" s="11">
        <f t="shared" ref="D28:J28" si="6">SUM(D26:D27)</f>
        <v>29</v>
      </c>
      <c r="E28" s="11">
        <f t="shared" si="6"/>
        <v>8</v>
      </c>
      <c r="F28" s="11">
        <f t="shared" si="6"/>
        <v>45</v>
      </c>
      <c r="G28" s="11">
        <f t="shared" si="6"/>
        <v>24</v>
      </c>
      <c r="H28" s="11">
        <f t="shared" si="6"/>
        <v>36</v>
      </c>
      <c r="I28" s="11">
        <f t="shared" si="6"/>
        <v>48</v>
      </c>
      <c r="J28" s="12">
        <f t="shared" si="6"/>
        <v>37</v>
      </c>
      <c r="K28" s="54"/>
      <c r="L28" s="12"/>
      <c r="M28" s="54"/>
      <c r="N28" s="41"/>
      <c r="O28" s="74">
        <f t="shared" si="0"/>
        <v>227</v>
      </c>
    </row>
    <row r="29" spans="1:15" ht="21" customHeight="1">
      <c r="A29" s="122"/>
      <c r="B29" s="125" t="s">
        <v>8</v>
      </c>
      <c r="C29" s="10" t="s">
        <v>16</v>
      </c>
      <c r="D29" s="11">
        <f t="shared" ref="D29:J31" si="7">D23+D26</f>
        <v>27</v>
      </c>
      <c r="E29" s="11">
        <f t="shared" si="7"/>
        <v>17</v>
      </c>
      <c r="F29" s="11">
        <f t="shared" si="7"/>
        <v>35</v>
      </c>
      <c r="G29" s="11">
        <f t="shared" si="7"/>
        <v>28</v>
      </c>
      <c r="H29" s="11">
        <f t="shared" si="7"/>
        <v>52</v>
      </c>
      <c r="I29" s="11">
        <f t="shared" si="7"/>
        <v>51</v>
      </c>
      <c r="J29" s="12">
        <f t="shared" si="7"/>
        <v>44</v>
      </c>
      <c r="K29" s="54"/>
      <c r="L29" s="12"/>
      <c r="M29" s="54"/>
      <c r="N29" s="41"/>
      <c r="O29" s="75">
        <f t="shared" si="0"/>
        <v>254</v>
      </c>
    </row>
    <row r="30" spans="1:15" ht="21" customHeight="1">
      <c r="A30" s="122"/>
      <c r="B30" s="125"/>
      <c r="C30" s="10" t="s">
        <v>17</v>
      </c>
      <c r="D30" s="11">
        <f>D24+D27</f>
        <v>16</v>
      </c>
      <c r="E30" s="11">
        <f t="shared" si="7"/>
        <v>3</v>
      </c>
      <c r="F30" s="11">
        <f t="shared" si="7"/>
        <v>38</v>
      </c>
      <c r="G30" s="11">
        <f t="shared" si="7"/>
        <v>43</v>
      </c>
      <c r="H30" s="11">
        <f t="shared" si="7"/>
        <v>0</v>
      </c>
      <c r="I30" s="11">
        <f t="shared" si="7"/>
        <v>40</v>
      </c>
      <c r="J30" s="12">
        <f t="shared" si="7"/>
        <v>60</v>
      </c>
      <c r="K30" s="54"/>
      <c r="L30" s="12"/>
      <c r="M30" s="54"/>
      <c r="N30" s="41"/>
      <c r="O30" s="74">
        <f t="shared" si="0"/>
        <v>200</v>
      </c>
    </row>
    <row r="31" spans="1:15" ht="21" customHeight="1" thickBot="1">
      <c r="A31" s="123"/>
      <c r="B31" s="126"/>
      <c r="C31" s="13" t="s">
        <v>18</v>
      </c>
      <c r="D31" s="11">
        <f t="shared" si="7"/>
        <v>43</v>
      </c>
      <c r="E31" s="11">
        <f t="shared" si="7"/>
        <v>20</v>
      </c>
      <c r="F31" s="11">
        <f t="shared" si="7"/>
        <v>73</v>
      </c>
      <c r="G31" s="11">
        <f t="shared" si="7"/>
        <v>71</v>
      </c>
      <c r="H31" s="11">
        <f t="shared" si="7"/>
        <v>52</v>
      </c>
      <c r="I31" s="11">
        <f t="shared" si="7"/>
        <v>91</v>
      </c>
      <c r="J31" s="12">
        <f t="shared" si="7"/>
        <v>104</v>
      </c>
      <c r="K31" s="59"/>
      <c r="L31" s="21"/>
      <c r="M31" s="59"/>
      <c r="N31" s="45"/>
      <c r="O31" s="89">
        <f t="shared" si="0"/>
        <v>454</v>
      </c>
    </row>
    <row r="32" spans="1:15" ht="21" customHeight="1">
      <c r="A32" s="121" t="s">
        <v>154</v>
      </c>
      <c r="B32" s="127" t="s">
        <v>15</v>
      </c>
      <c r="C32" s="7" t="s">
        <v>16</v>
      </c>
      <c r="D32" s="8">
        <v>1661</v>
      </c>
      <c r="E32" s="9">
        <v>699</v>
      </c>
      <c r="F32" s="9">
        <v>3651</v>
      </c>
      <c r="G32" s="9">
        <v>1383</v>
      </c>
      <c r="H32" s="9">
        <v>2069</v>
      </c>
      <c r="I32" s="9">
        <v>2534</v>
      </c>
      <c r="J32" s="9">
        <v>2429</v>
      </c>
      <c r="K32" s="37"/>
      <c r="L32" s="9"/>
      <c r="M32" s="8"/>
      <c r="N32" s="46"/>
      <c r="O32" s="73">
        <f t="shared" si="0"/>
        <v>14426</v>
      </c>
    </row>
    <row r="33" spans="1:15" ht="21" customHeight="1">
      <c r="A33" s="122"/>
      <c r="B33" s="125"/>
      <c r="C33" s="10" t="s">
        <v>17</v>
      </c>
      <c r="D33" s="11">
        <v>5</v>
      </c>
      <c r="E33" s="12">
        <v>2</v>
      </c>
      <c r="F33" s="12">
        <v>5</v>
      </c>
      <c r="G33" s="12">
        <v>3</v>
      </c>
      <c r="H33" s="12">
        <v>7</v>
      </c>
      <c r="I33" s="12">
        <v>3</v>
      </c>
      <c r="J33" s="12">
        <v>33</v>
      </c>
      <c r="K33" s="54"/>
      <c r="L33" s="12"/>
      <c r="M33" s="54"/>
      <c r="N33" s="41"/>
      <c r="O33" s="74">
        <f t="shared" si="0"/>
        <v>58</v>
      </c>
    </row>
    <row r="34" spans="1:15" ht="21" customHeight="1">
      <c r="A34" s="122"/>
      <c r="B34" s="125"/>
      <c r="C34" s="10" t="s">
        <v>18</v>
      </c>
      <c r="D34" s="11">
        <f t="shared" ref="D34:J34" si="8">SUM(D32:D33)</f>
        <v>1666</v>
      </c>
      <c r="E34" s="11">
        <f t="shared" si="8"/>
        <v>701</v>
      </c>
      <c r="F34" s="11">
        <f t="shared" si="8"/>
        <v>3656</v>
      </c>
      <c r="G34" s="11">
        <f t="shared" si="8"/>
        <v>1386</v>
      </c>
      <c r="H34" s="11">
        <f t="shared" si="8"/>
        <v>2076</v>
      </c>
      <c r="I34" s="11">
        <f t="shared" si="8"/>
        <v>2537</v>
      </c>
      <c r="J34" s="12">
        <f t="shared" si="8"/>
        <v>2462</v>
      </c>
      <c r="K34" s="54"/>
      <c r="L34" s="12"/>
      <c r="M34" s="54"/>
      <c r="N34" s="41"/>
      <c r="O34" s="75">
        <f t="shared" si="0"/>
        <v>14484</v>
      </c>
    </row>
    <row r="35" spans="1:15" ht="21" customHeight="1">
      <c r="A35" s="122"/>
      <c r="B35" s="125" t="s">
        <v>19</v>
      </c>
      <c r="C35" s="10" t="s">
        <v>16</v>
      </c>
      <c r="D35" s="11">
        <v>2452</v>
      </c>
      <c r="E35" s="12">
        <v>933</v>
      </c>
      <c r="F35" s="12">
        <v>5012</v>
      </c>
      <c r="G35" s="12">
        <v>2072</v>
      </c>
      <c r="H35" s="12">
        <v>3321</v>
      </c>
      <c r="I35" s="12">
        <v>3533</v>
      </c>
      <c r="J35" s="12">
        <v>2766</v>
      </c>
      <c r="K35" s="54"/>
      <c r="L35" s="12"/>
      <c r="M35" s="54"/>
      <c r="N35" s="41"/>
      <c r="O35" s="74">
        <f t="shared" si="0"/>
        <v>20089</v>
      </c>
    </row>
    <row r="36" spans="1:15" ht="21" customHeight="1">
      <c r="A36" s="122"/>
      <c r="B36" s="125"/>
      <c r="C36" s="10" t="s">
        <v>17</v>
      </c>
      <c r="D36" s="11">
        <v>30</v>
      </c>
      <c r="E36" s="12">
        <v>4</v>
      </c>
      <c r="F36" s="12">
        <v>8</v>
      </c>
      <c r="G36" s="12">
        <v>10</v>
      </c>
      <c r="H36" s="12">
        <v>19</v>
      </c>
      <c r="I36" s="12">
        <v>15</v>
      </c>
      <c r="J36" s="12">
        <v>34</v>
      </c>
      <c r="K36" s="54"/>
      <c r="L36" s="12"/>
      <c r="M36" s="54"/>
      <c r="N36" s="41"/>
      <c r="O36" s="75">
        <f t="shared" si="0"/>
        <v>120</v>
      </c>
    </row>
    <row r="37" spans="1:15" ht="21" customHeight="1">
      <c r="A37" s="122"/>
      <c r="B37" s="125"/>
      <c r="C37" s="10" t="s">
        <v>18</v>
      </c>
      <c r="D37" s="11">
        <f t="shared" ref="D37:J37" si="9">SUM(D35:D36)</f>
        <v>2482</v>
      </c>
      <c r="E37" s="12">
        <f t="shared" si="9"/>
        <v>937</v>
      </c>
      <c r="F37" s="12">
        <f t="shared" si="9"/>
        <v>5020</v>
      </c>
      <c r="G37" s="12">
        <f t="shared" si="9"/>
        <v>2082</v>
      </c>
      <c r="H37" s="12">
        <f t="shared" si="9"/>
        <v>3340</v>
      </c>
      <c r="I37" s="12">
        <f t="shared" si="9"/>
        <v>3548</v>
      </c>
      <c r="J37" s="12">
        <f t="shared" si="9"/>
        <v>2800</v>
      </c>
      <c r="K37" s="54"/>
      <c r="L37" s="12"/>
      <c r="M37" s="54"/>
      <c r="N37" s="41"/>
      <c r="O37" s="74">
        <f t="shared" si="0"/>
        <v>20209</v>
      </c>
    </row>
    <row r="38" spans="1:15" ht="21" customHeight="1">
      <c r="A38" s="122"/>
      <c r="B38" s="125" t="s">
        <v>153</v>
      </c>
      <c r="C38" s="10" t="s">
        <v>16</v>
      </c>
      <c r="D38" s="11">
        <f t="shared" ref="D38:J40" si="10">D32+D35</f>
        <v>4113</v>
      </c>
      <c r="E38" s="11">
        <f t="shared" si="10"/>
        <v>1632</v>
      </c>
      <c r="F38" s="11">
        <f t="shared" si="10"/>
        <v>8663</v>
      </c>
      <c r="G38" s="11">
        <f t="shared" si="10"/>
        <v>3455</v>
      </c>
      <c r="H38" s="11">
        <f t="shared" si="10"/>
        <v>5390</v>
      </c>
      <c r="I38" s="11">
        <f t="shared" si="10"/>
        <v>6067</v>
      </c>
      <c r="J38" s="11">
        <f t="shared" si="10"/>
        <v>5195</v>
      </c>
      <c r="K38" s="54"/>
      <c r="L38" s="12"/>
      <c r="M38" s="54"/>
      <c r="N38" s="41"/>
      <c r="O38" s="75">
        <f t="shared" si="0"/>
        <v>34515</v>
      </c>
    </row>
    <row r="39" spans="1:15" ht="21" customHeight="1">
      <c r="A39" s="122"/>
      <c r="B39" s="125"/>
      <c r="C39" s="10" t="s">
        <v>17</v>
      </c>
      <c r="D39" s="11">
        <f t="shared" si="10"/>
        <v>35</v>
      </c>
      <c r="E39" s="11">
        <f t="shared" si="10"/>
        <v>6</v>
      </c>
      <c r="F39" s="11">
        <f t="shared" si="10"/>
        <v>13</v>
      </c>
      <c r="G39" s="11">
        <f t="shared" si="10"/>
        <v>13</v>
      </c>
      <c r="H39" s="11">
        <f t="shared" si="10"/>
        <v>26</v>
      </c>
      <c r="I39" s="11">
        <f t="shared" si="10"/>
        <v>18</v>
      </c>
      <c r="J39" s="11">
        <f t="shared" si="10"/>
        <v>67</v>
      </c>
      <c r="K39" s="54"/>
      <c r="L39" s="12"/>
      <c r="M39" s="54"/>
      <c r="N39" s="41"/>
      <c r="O39" s="74">
        <f t="shared" si="0"/>
        <v>178</v>
      </c>
    </row>
    <row r="40" spans="1:15" ht="21" customHeight="1" thickBot="1">
      <c r="A40" s="123"/>
      <c r="B40" s="126"/>
      <c r="C40" s="13" t="s">
        <v>18</v>
      </c>
      <c r="D40" s="11">
        <f t="shared" si="10"/>
        <v>4148</v>
      </c>
      <c r="E40" s="11">
        <f t="shared" si="10"/>
        <v>1638</v>
      </c>
      <c r="F40" s="11">
        <f t="shared" si="10"/>
        <v>8676</v>
      </c>
      <c r="G40" s="11">
        <f t="shared" si="10"/>
        <v>3468</v>
      </c>
      <c r="H40" s="11">
        <f t="shared" si="10"/>
        <v>5416</v>
      </c>
      <c r="I40" s="11">
        <f t="shared" si="10"/>
        <v>6085</v>
      </c>
      <c r="J40" s="12">
        <f t="shared" si="10"/>
        <v>5262</v>
      </c>
      <c r="K40" s="59"/>
      <c r="L40" s="21"/>
      <c r="M40" s="59"/>
      <c r="N40" s="42"/>
      <c r="O40" s="89">
        <f t="shared" si="0"/>
        <v>34693</v>
      </c>
    </row>
    <row r="41" spans="1:15" ht="21" customHeight="1">
      <c r="A41" s="103" t="s">
        <v>21</v>
      </c>
      <c r="B41" s="104"/>
      <c r="C41" s="7" t="s">
        <v>16</v>
      </c>
      <c r="D41" s="8">
        <v>175</v>
      </c>
      <c r="E41" s="9">
        <v>75</v>
      </c>
      <c r="F41" s="9">
        <v>190</v>
      </c>
      <c r="G41" s="9">
        <v>112</v>
      </c>
      <c r="H41" s="9">
        <v>234</v>
      </c>
      <c r="I41" s="9">
        <v>219</v>
      </c>
      <c r="J41" s="9">
        <v>256</v>
      </c>
      <c r="K41" s="60"/>
      <c r="L41" s="9"/>
      <c r="M41" s="60"/>
      <c r="N41" s="43"/>
      <c r="O41" s="73">
        <f t="shared" si="0"/>
        <v>1261</v>
      </c>
    </row>
    <row r="42" spans="1:15" ht="21" customHeight="1">
      <c r="A42" s="105"/>
      <c r="B42" s="106"/>
      <c r="C42" s="10" t="s">
        <v>17</v>
      </c>
      <c r="D42" s="11">
        <v>20</v>
      </c>
      <c r="E42" s="12">
        <v>7</v>
      </c>
      <c r="F42" s="12">
        <v>171</v>
      </c>
      <c r="G42" s="12">
        <v>45</v>
      </c>
      <c r="H42" s="12">
        <v>30</v>
      </c>
      <c r="I42" s="12">
        <v>38</v>
      </c>
      <c r="J42" s="12">
        <v>14</v>
      </c>
      <c r="K42" s="54"/>
      <c r="L42" s="12"/>
      <c r="M42" s="54"/>
      <c r="N42" s="41"/>
      <c r="O42" s="74">
        <f t="shared" si="0"/>
        <v>325</v>
      </c>
    </row>
    <row r="43" spans="1:15" ht="21" customHeight="1" thickBot="1">
      <c r="A43" s="107"/>
      <c r="B43" s="108"/>
      <c r="C43" s="13" t="s">
        <v>18</v>
      </c>
      <c r="D43" s="14">
        <f t="shared" ref="D43:J43" si="11">SUM(D41:D42)</f>
        <v>195</v>
      </c>
      <c r="E43" s="44">
        <f t="shared" si="11"/>
        <v>82</v>
      </c>
      <c r="F43" s="44">
        <f t="shared" si="11"/>
        <v>361</v>
      </c>
      <c r="G43" s="44">
        <f t="shared" si="11"/>
        <v>157</v>
      </c>
      <c r="H43" s="44">
        <f t="shared" si="11"/>
        <v>264</v>
      </c>
      <c r="I43" s="44">
        <f t="shared" si="11"/>
        <v>257</v>
      </c>
      <c r="J43" s="44">
        <f t="shared" si="11"/>
        <v>270</v>
      </c>
      <c r="K43" s="57"/>
      <c r="L43" s="44"/>
      <c r="M43" s="57"/>
      <c r="N43" s="45"/>
      <c r="O43" s="89">
        <f t="shared" si="0"/>
        <v>1586</v>
      </c>
    </row>
    <row r="44" spans="1:15" ht="21" customHeight="1">
      <c r="A44" s="103" t="s">
        <v>22</v>
      </c>
      <c r="B44" s="104"/>
      <c r="C44" s="7" t="s">
        <v>16</v>
      </c>
      <c r="D44" s="8">
        <v>89</v>
      </c>
      <c r="E44" s="9">
        <v>55</v>
      </c>
      <c r="F44" s="9">
        <v>81</v>
      </c>
      <c r="G44" s="9">
        <v>50</v>
      </c>
      <c r="H44" s="9">
        <v>187</v>
      </c>
      <c r="I44" s="9">
        <v>187</v>
      </c>
      <c r="J44" s="9">
        <v>268</v>
      </c>
      <c r="K44" s="61"/>
      <c r="L44" s="19"/>
      <c r="M44" s="61"/>
      <c r="N44" s="46"/>
      <c r="O44" s="73">
        <f t="shared" si="0"/>
        <v>917</v>
      </c>
    </row>
    <row r="45" spans="1:15" ht="21" customHeight="1">
      <c r="A45" s="105"/>
      <c r="B45" s="106"/>
      <c r="C45" s="10" t="s">
        <v>17</v>
      </c>
      <c r="D45" s="11">
        <v>0</v>
      </c>
      <c r="E45" s="12">
        <v>0</v>
      </c>
      <c r="F45" s="12">
        <v>3</v>
      </c>
      <c r="G45" s="12">
        <v>0</v>
      </c>
      <c r="H45" s="12">
        <v>0</v>
      </c>
      <c r="I45" s="12">
        <v>0</v>
      </c>
      <c r="J45" s="12">
        <v>0</v>
      </c>
      <c r="K45" s="54"/>
      <c r="L45" s="12"/>
      <c r="M45" s="54"/>
      <c r="N45" s="41"/>
      <c r="O45" s="74">
        <f t="shared" si="0"/>
        <v>3</v>
      </c>
    </row>
    <row r="46" spans="1:15" ht="21" customHeight="1" thickBot="1">
      <c r="A46" s="107"/>
      <c r="B46" s="108"/>
      <c r="C46" s="13" t="s">
        <v>18</v>
      </c>
      <c r="D46" s="14">
        <f t="shared" ref="D46:J46" si="12">SUM(D44:D45)</f>
        <v>89</v>
      </c>
      <c r="E46" s="14">
        <f t="shared" si="12"/>
        <v>55</v>
      </c>
      <c r="F46" s="14">
        <f t="shared" si="12"/>
        <v>84</v>
      </c>
      <c r="G46" s="14">
        <f t="shared" si="12"/>
        <v>50</v>
      </c>
      <c r="H46" s="14">
        <f t="shared" si="12"/>
        <v>187</v>
      </c>
      <c r="I46" s="14">
        <f t="shared" si="12"/>
        <v>187</v>
      </c>
      <c r="J46" s="44">
        <f t="shared" si="12"/>
        <v>268</v>
      </c>
      <c r="K46" s="59"/>
      <c r="L46" s="21"/>
      <c r="M46" s="59"/>
      <c r="N46" s="42"/>
      <c r="O46" s="89">
        <f t="shared" si="0"/>
        <v>920</v>
      </c>
    </row>
    <row r="47" spans="1:15" ht="21" customHeight="1" thickBot="1">
      <c r="A47" s="109" t="s">
        <v>23</v>
      </c>
      <c r="B47" s="110"/>
      <c r="C47" s="111"/>
      <c r="D47" s="15">
        <f>SUM(D46+D43+D40+D31+D22:D22)</f>
        <v>5174</v>
      </c>
      <c r="E47" s="16">
        <f t="shared" ref="E47:J47" si="13">SUM(E46+E43+E40+E31+E22)</f>
        <v>2195</v>
      </c>
      <c r="F47" s="16">
        <f t="shared" si="13"/>
        <v>10761</v>
      </c>
      <c r="G47" s="16">
        <f t="shared" si="13"/>
        <v>4767</v>
      </c>
      <c r="H47" s="16">
        <f t="shared" si="13"/>
        <v>7370</v>
      </c>
      <c r="I47" s="16">
        <f t="shared" si="13"/>
        <v>8294</v>
      </c>
      <c r="J47" s="39">
        <f t="shared" si="13"/>
        <v>7441</v>
      </c>
      <c r="K47" s="39"/>
      <c r="L47" s="16"/>
      <c r="M47" s="58"/>
      <c r="N47" s="48"/>
      <c r="O47" s="79">
        <f t="shared" si="0"/>
        <v>46002</v>
      </c>
    </row>
    <row r="48" spans="1:15" ht="21" customHeight="1" thickBot="1">
      <c r="A48" s="109" t="s">
        <v>139</v>
      </c>
      <c r="B48" s="110"/>
      <c r="C48" s="111"/>
      <c r="D48" s="15">
        <v>124</v>
      </c>
      <c r="E48" s="16">
        <v>32</v>
      </c>
      <c r="F48" s="16">
        <v>298</v>
      </c>
      <c r="G48" s="16">
        <v>138</v>
      </c>
      <c r="H48" s="16">
        <v>169</v>
      </c>
      <c r="I48" s="16">
        <v>151</v>
      </c>
      <c r="J48" s="39">
        <v>103</v>
      </c>
      <c r="K48" s="39"/>
      <c r="L48" s="16"/>
      <c r="M48" s="58"/>
      <c r="N48" s="48"/>
      <c r="O48" s="79">
        <f t="shared" si="0"/>
        <v>1015</v>
      </c>
    </row>
    <row r="49" spans="1:15" ht="21" customHeight="1" thickBot="1">
      <c r="A49" s="109" t="s">
        <v>24</v>
      </c>
      <c r="B49" s="110"/>
      <c r="C49" s="111"/>
      <c r="D49" s="15">
        <f t="shared" ref="D49:J49" si="14">SUM(D47:D48)</f>
        <v>5298</v>
      </c>
      <c r="E49" s="16">
        <f t="shared" si="14"/>
        <v>2227</v>
      </c>
      <c r="F49" s="16">
        <f t="shared" si="14"/>
        <v>11059</v>
      </c>
      <c r="G49" s="16">
        <f t="shared" si="14"/>
        <v>4905</v>
      </c>
      <c r="H49" s="16">
        <f t="shared" si="14"/>
        <v>7539</v>
      </c>
      <c r="I49" s="16">
        <f t="shared" si="14"/>
        <v>8445</v>
      </c>
      <c r="J49" s="39">
        <f t="shared" si="14"/>
        <v>7544</v>
      </c>
      <c r="K49" s="39"/>
      <c r="L49" s="16"/>
      <c r="M49" s="58"/>
      <c r="N49" s="48"/>
      <c r="O49" s="79">
        <f t="shared" si="0"/>
        <v>47017</v>
      </c>
    </row>
    <row r="50" spans="1:15" ht="21" customHeight="1">
      <c r="A50" s="112" t="s">
        <v>138</v>
      </c>
      <c r="B50" s="124" t="s">
        <v>25</v>
      </c>
      <c r="C50" s="17" t="s">
        <v>26</v>
      </c>
      <c r="D50" s="18">
        <v>2934</v>
      </c>
      <c r="E50" s="19">
        <v>848</v>
      </c>
      <c r="F50" s="19">
        <v>6601</v>
      </c>
      <c r="G50" s="19">
        <v>2652</v>
      </c>
      <c r="H50" s="19">
        <v>3754</v>
      </c>
      <c r="I50" s="19">
        <v>4115</v>
      </c>
      <c r="J50" s="35">
        <v>2219</v>
      </c>
      <c r="K50" s="35"/>
      <c r="L50" s="19"/>
      <c r="M50" s="61"/>
      <c r="N50" s="46"/>
      <c r="O50" s="73">
        <f t="shared" si="0"/>
        <v>23123</v>
      </c>
    </row>
    <row r="51" spans="1:15" ht="21" customHeight="1">
      <c r="A51" s="113"/>
      <c r="B51" s="106"/>
      <c r="C51" s="10" t="s">
        <v>27</v>
      </c>
      <c r="D51" s="11">
        <v>1064</v>
      </c>
      <c r="E51" s="12">
        <v>781</v>
      </c>
      <c r="F51" s="12">
        <v>2460</v>
      </c>
      <c r="G51" s="12">
        <v>1734</v>
      </c>
      <c r="H51" s="12">
        <v>2501</v>
      </c>
      <c r="I51" s="12">
        <v>3039</v>
      </c>
      <c r="J51" s="32">
        <v>1377</v>
      </c>
      <c r="K51" s="32"/>
      <c r="L51" s="12"/>
      <c r="M51" s="54"/>
      <c r="N51" s="41"/>
      <c r="O51" s="74">
        <f t="shared" si="0"/>
        <v>12956</v>
      </c>
    </row>
    <row r="52" spans="1:15" ht="21" customHeight="1">
      <c r="A52" s="113"/>
      <c r="B52" s="106"/>
      <c r="C52" s="10" t="s">
        <v>18</v>
      </c>
      <c r="D52" s="11">
        <f t="shared" ref="D52:J52" si="15">SUM(D50:D51)</f>
        <v>3998</v>
      </c>
      <c r="E52" s="12">
        <f t="shared" si="15"/>
        <v>1629</v>
      </c>
      <c r="F52" s="12">
        <f t="shared" si="15"/>
        <v>9061</v>
      </c>
      <c r="G52" s="12">
        <f t="shared" si="15"/>
        <v>4386</v>
      </c>
      <c r="H52" s="12">
        <f t="shared" si="15"/>
        <v>6255</v>
      </c>
      <c r="I52" s="12">
        <f t="shared" si="15"/>
        <v>7154</v>
      </c>
      <c r="J52" s="32">
        <f t="shared" si="15"/>
        <v>3596</v>
      </c>
      <c r="K52" s="32"/>
      <c r="L52" s="12"/>
      <c r="M52" s="54"/>
      <c r="N52" s="41"/>
      <c r="O52" s="74">
        <f t="shared" si="0"/>
        <v>36079</v>
      </c>
    </row>
    <row r="53" spans="1:15" ht="21" customHeight="1">
      <c r="A53" s="113"/>
      <c r="B53" s="99" t="s">
        <v>137</v>
      </c>
      <c r="C53" s="100"/>
      <c r="D53" s="11">
        <v>22</v>
      </c>
      <c r="E53" s="12">
        <v>6</v>
      </c>
      <c r="F53" s="12">
        <v>34</v>
      </c>
      <c r="G53" s="12">
        <v>19</v>
      </c>
      <c r="H53" s="12">
        <v>39</v>
      </c>
      <c r="I53" s="12">
        <v>46</v>
      </c>
      <c r="J53" s="32">
        <v>13</v>
      </c>
      <c r="K53" s="32"/>
      <c r="L53" s="12"/>
      <c r="M53" s="54"/>
      <c r="N53" s="41"/>
      <c r="O53" s="74">
        <f t="shared" si="0"/>
        <v>179</v>
      </c>
    </row>
    <row r="54" spans="1:15" ht="21" customHeight="1" thickBot="1">
      <c r="A54" s="114"/>
      <c r="B54" s="101" t="s">
        <v>136</v>
      </c>
      <c r="C54" s="102"/>
      <c r="D54" s="20">
        <v>143</v>
      </c>
      <c r="E54" s="21">
        <v>62</v>
      </c>
      <c r="F54" s="21">
        <v>246</v>
      </c>
      <c r="G54" s="21">
        <v>157</v>
      </c>
      <c r="H54" s="21">
        <v>195</v>
      </c>
      <c r="I54" s="21">
        <v>245</v>
      </c>
      <c r="J54" s="40">
        <v>106</v>
      </c>
      <c r="K54" s="40"/>
      <c r="L54" s="21"/>
      <c r="M54" s="59"/>
      <c r="N54" s="42"/>
      <c r="O54" s="89">
        <f t="shared" si="0"/>
        <v>1154</v>
      </c>
    </row>
    <row r="55" spans="1:15" ht="21" customHeight="1" thickBot="1">
      <c r="A55" s="115" t="s">
        <v>28</v>
      </c>
      <c r="B55" s="116"/>
      <c r="C55" s="117"/>
      <c r="D55" s="15">
        <f t="shared" ref="D55:J55" si="16">SUM(D52:D54)</f>
        <v>4163</v>
      </c>
      <c r="E55" s="16">
        <f t="shared" si="16"/>
        <v>1697</v>
      </c>
      <c r="F55" s="16">
        <f t="shared" si="16"/>
        <v>9341</v>
      </c>
      <c r="G55" s="16">
        <f t="shared" si="16"/>
        <v>4562</v>
      </c>
      <c r="H55" s="16">
        <f t="shared" si="16"/>
        <v>6489</v>
      </c>
      <c r="I55" s="16">
        <f t="shared" si="16"/>
        <v>7445</v>
      </c>
      <c r="J55" s="39">
        <f t="shared" si="16"/>
        <v>3715</v>
      </c>
      <c r="K55" s="39"/>
      <c r="L55" s="16"/>
      <c r="M55" s="58"/>
      <c r="N55" s="48"/>
      <c r="O55" s="79">
        <f t="shared" si="0"/>
        <v>37412</v>
      </c>
    </row>
    <row r="56" spans="1:15" ht="23.25" customHeight="1" thickBot="1">
      <c r="A56" s="118" t="s">
        <v>135</v>
      </c>
      <c r="B56" s="119"/>
      <c r="C56" s="120"/>
      <c r="D56" s="77">
        <f>SUM(D55+D49)</f>
        <v>9461</v>
      </c>
      <c r="E56" s="78">
        <f>SUM(E55+E49)</f>
        <v>3924</v>
      </c>
      <c r="F56" s="78">
        <f>SUM(F55+F49)</f>
        <v>20400</v>
      </c>
      <c r="G56" s="78">
        <f>SUM(G49+G55)</f>
        <v>9467</v>
      </c>
      <c r="H56" s="78">
        <f>SUM(H49+H55)</f>
        <v>14028</v>
      </c>
      <c r="I56" s="78">
        <f>SUM(I55+I49)</f>
        <v>15890</v>
      </c>
      <c r="J56" s="82">
        <f>SUM(J55+J49)</f>
        <v>11259</v>
      </c>
      <c r="K56" s="82"/>
      <c r="L56" s="78"/>
      <c r="M56" s="95"/>
      <c r="N56" s="94"/>
      <c r="O56" s="76">
        <f t="shared" si="0"/>
        <v>84429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B50:B52"/>
    <mergeCell ref="A44:B46"/>
    <mergeCell ref="B17:B19"/>
    <mergeCell ref="B38:B40"/>
    <mergeCell ref="A11:A22"/>
    <mergeCell ref="A47:C47"/>
    <mergeCell ref="A8:A10"/>
    <mergeCell ref="A49:C49"/>
    <mergeCell ref="B20:B22"/>
    <mergeCell ref="A7:C7"/>
    <mergeCell ref="A48:C48"/>
    <mergeCell ref="B29:B31"/>
    <mergeCell ref="C8:C10"/>
    <mergeCell ref="A41:B43"/>
    <mergeCell ref="M7:M10"/>
    <mergeCell ref="L7:L10"/>
    <mergeCell ref="H7:H10"/>
    <mergeCell ref="B32:B34"/>
    <mergeCell ref="K7:K10"/>
    <mergeCell ref="G7:G10"/>
    <mergeCell ref="B11:B13"/>
    <mergeCell ref="D7:D10"/>
    <mergeCell ref="E7:E10"/>
    <mergeCell ref="J7:J10"/>
    <mergeCell ref="F7:F10"/>
    <mergeCell ref="B53:C53"/>
    <mergeCell ref="N7:N10"/>
    <mergeCell ref="I7:I10"/>
    <mergeCell ref="A59:O60"/>
    <mergeCell ref="A23:A31"/>
    <mergeCell ref="B23:B25"/>
    <mergeCell ref="A32:A40"/>
    <mergeCell ref="B54:C54"/>
    <mergeCell ref="B26:B28"/>
    <mergeCell ref="A55:C55"/>
    <mergeCell ref="A56:C56"/>
    <mergeCell ref="A50:A54"/>
    <mergeCell ref="B35:B37"/>
    <mergeCell ref="B14:B16"/>
    <mergeCell ref="O7:O10"/>
    <mergeCell ref="B8:B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  <c r="F4" s="23"/>
    </row>
    <row r="5" spans="1:15" ht="15" customHeight="1">
      <c r="A5" s="49" t="s">
        <v>174</v>
      </c>
      <c r="C5" s="50"/>
      <c r="D5" s="6"/>
      <c r="E5" s="52"/>
      <c r="I5" s="53"/>
      <c r="J5" s="53"/>
      <c r="K5" s="53"/>
      <c r="L5" s="53"/>
      <c r="M5" s="53"/>
      <c r="N5" s="53"/>
      <c r="O5" s="24"/>
    </row>
    <row r="6" spans="1:15" ht="15" customHeight="1" thickBot="1">
      <c r="I6" s="25"/>
      <c r="J6" s="25"/>
      <c r="K6" s="25"/>
      <c r="L6" s="25"/>
      <c r="M6" s="25"/>
      <c r="N6" s="25"/>
      <c r="O6" s="25"/>
    </row>
    <row r="7" spans="1:15" ht="48" customHeight="1">
      <c r="A7" s="147" t="s">
        <v>173</v>
      </c>
      <c r="B7" s="148"/>
      <c r="C7" s="149"/>
      <c r="D7" s="157" t="s">
        <v>172</v>
      </c>
      <c r="E7" s="160" t="s">
        <v>171</v>
      </c>
      <c r="F7" s="131" t="s">
        <v>170</v>
      </c>
      <c r="G7" s="131" t="s">
        <v>169</v>
      </c>
      <c r="H7" s="131" t="s">
        <v>168</v>
      </c>
      <c r="I7" s="131" t="s">
        <v>167</v>
      </c>
      <c r="J7" s="131"/>
      <c r="K7" s="131"/>
      <c r="L7" s="131"/>
      <c r="M7" s="131"/>
      <c r="N7" s="165"/>
      <c r="O7" s="150" t="s">
        <v>166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61"/>
      <c r="F8" s="153"/>
      <c r="G8" s="153"/>
      <c r="H8" s="153"/>
      <c r="I8" s="153"/>
      <c r="J8" s="155"/>
      <c r="K8" s="155"/>
      <c r="L8" s="155"/>
      <c r="M8" s="155"/>
      <c r="N8" s="166"/>
      <c r="O8" s="151"/>
    </row>
    <row r="9" spans="1:15">
      <c r="A9" s="113"/>
      <c r="B9" s="125"/>
      <c r="C9" s="134"/>
      <c r="D9" s="158"/>
      <c r="E9" s="161"/>
      <c r="F9" s="153"/>
      <c r="G9" s="153"/>
      <c r="H9" s="153"/>
      <c r="I9" s="153"/>
      <c r="J9" s="155"/>
      <c r="K9" s="155"/>
      <c r="L9" s="155"/>
      <c r="M9" s="155"/>
      <c r="N9" s="166"/>
      <c r="O9" s="151"/>
    </row>
    <row r="10" spans="1:15" ht="18.75" customHeight="1" thickBot="1">
      <c r="A10" s="146"/>
      <c r="B10" s="126"/>
      <c r="C10" s="135"/>
      <c r="D10" s="159"/>
      <c r="E10" s="179"/>
      <c r="F10" s="154"/>
      <c r="G10" s="154"/>
      <c r="H10" s="154"/>
      <c r="I10" s="154"/>
      <c r="J10" s="156"/>
      <c r="K10" s="156"/>
      <c r="L10" s="156"/>
      <c r="M10" s="156"/>
      <c r="N10" s="167"/>
      <c r="O10" s="152"/>
    </row>
    <row r="11" spans="1:15" ht="21" customHeight="1">
      <c r="A11" s="121" t="s">
        <v>165</v>
      </c>
      <c r="B11" s="127" t="s">
        <v>15</v>
      </c>
      <c r="C11" s="7" t="s">
        <v>16</v>
      </c>
      <c r="D11" s="8">
        <v>235</v>
      </c>
      <c r="E11" s="9">
        <v>379</v>
      </c>
      <c r="F11" s="9">
        <v>181</v>
      </c>
      <c r="G11" s="9">
        <v>347</v>
      </c>
      <c r="H11" s="9">
        <v>264</v>
      </c>
      <c r="I11" s="9">
        <v>153</v>
      </c>
      <c r="J11" s="37"/>
      <c r="K11" s="9"/>
      <c r="L11" s="60"/>
      <c r="M11" s="9"/>
      <c r="N11" s="60"/>
      <c r="O11" s="73">
        <f t="shared" ref="O11:O56" si="0">SUM(D11:N11)</f>
        <v>1559</v>
      </c>
    </row>
    <row r="12" spans="1:15" ht="21" customHeight="1">
      <c r="A12" s="122"/>
      <c r="B12" s="125"/>
      <c r="C12" s="10" t="s">
        <v>17</v>
      </c>
      <c r="D12" s="11">
        <v>45</v>
      </c>
      <c r="E12" s="12">
        <v>140</v>
      </c>
      <c r="F12" s="12">
        <v>92</v>
      </c>
      <c r="G12" s="12">
        <v>62</v>
      </c>
      <c r="H12" s="12">
        <v>192</v>
      </c>
      <c r="I12" s="12">
        <v>26</v>
      </c>
      <c r="J12" s="32"/>
      <c r="K12" s="12"/>
      <c r="L12" s="54"/>
      <c r="M12" s="12"/>
      <c r="N12" s="54"/>
      <c r="O12" s="74">
        <f t="shared" si="0"/>
        <v>557</v>
      </c>
    </row>
    <row r="13" spans="1:15" ht="21" customHeight="1">
      <c r="A13" s="122"/>
      <c r="B13" s="125"/>
      <c r="C13" s="10" t="s">
        <v>18</v>
      </c>
      <c r="D13" s="11">
        <f t="shared" ref="D13:I13" si="1">SUM(D11:D12)</f>
        <v>280</v>
      </c>
      <c r="E13" s="12">
        <f t="shared" si="1"/>
        <v>519</v>
      </c>
      <c r="F13" s="12">
        <f t="shared" si="1"/>
        <v>273</v>
      </c>
      <c r="G13" s="12">
        <f t="shared" si="1"/>
        <v>409</v>
      </c>
      <c r="H13" s="12">
        <f t="shared" si="1"/>
        <v>456</v>
      </c>
      <c r="I13" s="12">
        <f t="shared" si="1"/>
        <v>179</v>
      </c>
      <c r="J13" s="32"/>
      <c r="K13" s="12"/>
      <c r="L13" s="54"/>
      <c r="M13" s="12"/>
      <c r="N13" s="54"/>
      <c r="O13" s="74">
        <f t="shared" si="0"/>
        <v>2116</v>
      </c>
    </row>
    <row r="14" spans="1:15" ht="21" customHeight="1">
      <c r="A14" s="122"/>
      <c r="B14" s="125" t="s">
        <v>19</v>
      </c>
      <c r="C14" s="10" t="s">
        <v>16</v>
      </c>
      <c r="D14" s="11">
        <v>390</v>
      </c>
      <c r="E14" s="12">
        <v>803</v>
      </c>
      <c r="F14" s="12">
        <v>236</v>
      </c>
      <c r="G14" s="12">
        <v>624</v>
      </c>
      <c r="H14" s="12">
        <v>411</v>
      </c>
      <c r="I14" s="12">
        <v>200</v>
      </c>
      <c r="J14" s="32"/>
      <c r="K14" s="12"/>
      <c r="L14" s="54"/>
      <c r="M14" s="12"/>
      <c r="N14" s="54"/>
      <c r="O14" s="74">
        <f t="shared" si="0"/>
        <v>2664</v>
      </c>
    </row>
    <row r="15" spans="1:15" ht="21" customHeight="1">
      <c r="A15" s="122"/>
      <c r="B15" s="125"/>
      <c r="C15" s="10" t="s">
        <v>17</v>
      </c>
      <c r="D15" s="11">
        <v>2</v>
      </c>
      <c r="E15" s="12">
        <v>27</v>
      </c>
      <c r="F15" s="12">
        <v>0</v>
      </c>
      <c r="G15" s="12">
        <v>6</v>
      </c>
      <c r="H15" s="12">
        <v>12</v>
      </c>
      <c r="I15" s="12">
        <v>3</v>
      </c>
      <c r="J15" s="32"/>
      <c r="K15" s="12"/>
      <c r="L15" s="54"/>
      <c r="M15" s="12"/>
      <c r="N15" s="54"/>
      <c r="O15" s="74">
        <f t="shared" si="0"/>
        <v>50</v>
      </c>
    </row>
    <row r="16" spans="1:15" ht="21" customHeight="1">
      <c r="A16" s="122"/>
      <c r="B16" s="125"/>
      <c r="C16" s="10" t="s">
        <v>18</v>
      </c>
      <c r="D16" s="11">
        <f t="shared" ref="D16:I16" si="2">SUM(D14:D15)</f>
        <v>392</v>
      </c>
      <c r="E16" s="12">
        <f t="shared" si="2"/>
        <v>830</v>
      </c>
      <c r="F16" s="12">
        <f t="shared" si="2"/>
        <v>236</v>
      </c>
      <c r="G16" s="12">
        <f t="shared" si="2"/>
        <v>630</v>
      </c>
      <c r="H16" s="12">
        <f t="shared" si="2"/>
        <v>423</v>
      </c>
      <c r="I16" s="12">
        <f t="shared" si="2"/>
        <v>203</v>
      </c>
      <c r="J16" s="32"/>
      <c r="K16" s="12"/>
      <c r="L16" s="54"/>
      <c r="M16" s="12"/>
      <c r="N16" s="54"/>
      <c r="O16" s="74">
        <f t="shared" si="0"/>
        <v>2714</v>
      </c>
    </row>
    <row r="17" spans="1:15" ht="21" customHeight="1">
      <c r="A17" s="122"/>
      <c r="B17" s="125" t="s">
        <v>20</v>
      </c>
      <c r="C17" s="10" t="s">
        <v>16</v>
      </c>
      <c r="D17" s="11">
        <v>1</v>
      </c>
      <c r="E17" s="12">
        <v>0</v>
      </c>
      <c r="F17" s="12">
        <v>0</v>
      </c>
      <c r="G17" s="12">
        <v>3</v>
      </c>
      <c r="H17" s="12">
        <v>2</v>
      </c>
      <c r="I17" s="12">
        <v>2</v>
      </c>
      <c r="J17" s="32"/>
      <c r="K17" s="12"/>
      <c r="L17" s="54"/>
      <c r="M17" s="12"/>
      <c r="N17" s="54"/>
      <c r="O17" s="74">
        <f t="shared" si="0"/>
        <v>8</v>
      </c>
    </row>
    <row r="18" spans="1:15" ht="21" customHeight="1">
      <c r="A18" s="122"/>
      <c r="B18" s="125"/>
      <c r="C18" s="10" t="s">
        <v>17</v>
      </c>
      <c r="D18" s="11">
        <v>2</v>
      </c>
      <c r="E18" s="12">
        <v>3</v>
      </c>
      <c r="F18" s="12">
        <v>6</v>
      </c>
      <c r="G18" s="12">
        <v>0</v>
      </c>
      <c r="H18" s="12">
        <v>21</v>
      </c>
      <c r="I18" s="12">
        <v>0</v>
      </c>
      <c r="J18" s="32"/>
      <c r="K18" s="12"/>
      <c r="L18" s="54"/>
      <c r="M18" s="12"/>
      <c r="N18" s="54"/>
      <c r="O18" s="74">
        <f t="shared" si="0"/>
        <v>32</v>
      </c>
    </row>
    <row r="19" spans="1:15" ht="21" customHeight="1">
      <c r="A19" s="122"/>
      <c r="B19" s="125"/>
      <c r="C19" s="10" t="s">
        <v>18</v>
      </c>
      <c r="D19" s="11">
        <f t="shared" ref="D19:I19" si="3">SUM(D17:D18)</f>
        <v>3</v>
      </c>
      <c r="E19" s="11">
        <f t="shared" si="3"/>
        <v>3</v>
      </c>
      <c r="F19" s="12">
        <f t="shared" si="3"/>
        <v>6</v>
      </c>
      <c r="G19" s="12">
        <f t="shared" si="3"/>
        <v>3</v>
      </c>
      <c r="H19" s="12">
        <f t="shared" si="3"/>
        <v>23</v>
      </c>
      <c r="I19" s="12">
        <f t="shared" si="3"/>
        <v>2</v>
      </c>
      <c r="J19" s="32"/>
      <c r="K19" s="12"/>
      <c r="L19" s="54"/>
      <c r="M19" s="12"/>
      <c r="N19" s="54"/>
      <c r="O19" s="74">
        <f t="shared" si="0"/>
        <v>40</v>
      </c>
    </row>
    <row r="20" spans="1:15" ht="21" customHeight="1">
      <c r="A20" s="122"/>
      <c r="B20" s="125" t="s">
        <v>164</v>
      </c>
      <c r="C20" s="10" t="s">
        <v>16</v>
      </c>
      <c r="D20" s="11">
        <f t="shared" ref="D20:I22" si="4">D11+D14+D17</f>
        <v>626</v>
      </c>
      <c r="E20" s="11">
        <f t="shared" si="4"/>
        <v>1182</v>
      </c>
      <c r="F20" s="11">
        <f t="shared" si="4"/>
        <v>417</v>
      </c>
      <c r="G20" s="11">
        <f t="shared" si="4"/>
        <v>974</v>
      </c>
      <c r="H20" s="11">
        <f t="shared" si="4"/>
        <v>677</v>
      </c>
      <c r="I20" s="11">
        <f t="shared" si="4"/>
        <v>355</v>
      </c>
      <c r="J20" s="54"/>
      <c r="K20" s="12"/>
      <c r="L20" s="54"/>
      <c r="M20" s="12"/>
      <c r="N20" s="54"/>
      <c r="O20" s="74">
        <f t="shared" si="0"/>
        <v>4231</v>
      </c>
    </row>
    <row r="21" spans="1:15" ht="21" customHeight="1">
      <c r="A21" s="122"/>
      <c r="B21" s="125"/>
      <c r="C21" s="10" t="s">
        <v>17</v>
      </c>
      <c r="D21" s="11">
        <f t="shared" si="4"/>
        <v>49</v>
      </c>
      <c r="E21" s="11">
        <f t="shared" si="4"/>
        <v>170</v>
      </c>
      <c r="F21" s="11">
        <f t="shared" si="4"/>
        <v>98</v>
      </c>
      <c r="G21" s="11">
        <f t="shared" si="4"/>
        <v>68</v>
      </c>
      <c r="H21" s="11">
        <f t="shared" si="4"/>
        <v>225</v>
      </c>
      <c r="I21" s="11">
        <f t="shared" si="4"/>
        <v>29</v>
      </c>
      <c r="J21" s="54"/>
      <c r="K21" s="12"/>
      <c r="L21" s="54"/>
      <c r="M21" s="12"/>
      <c r="N21" s="54"/>
      <c r="O21" s="74">
        <f t="shared" si="0"/>
        <v>639</v>
      </c>
    </row>
    <row r="22" spans="1:15" ht="21" customHeight="1" thickBot="1">
      <c r="A22" s="123"/>
      <c r="B22" s="126"/>
      <c r="C22" s="13" t="s">
        <v>18</v>
      </c>
      <c r="D22" s="11">
        <f t="shared" si="4"/>
        <v>675</v>
      </c>
      <c r="E22" s="11">
        <f t="shared" si="4"/>
        <v>1352</v>
      </c>
      <c r="F22" s="11">
        <f t="shared" si="4"/>
        <v>515</v>
      </c>
      <c r="G22" s="11">
        <f t="shared" si="4"/>
        <v>1042</v>
      </c>
      <c r="H22" s="11">
        <f t="shared" si="4"/>
        <v>902</v>
      </c>
      <c r="I22" s="11">
        <f t="shared" si="4"/>
        <v>384</v>
      </c>
      <c r="J22" s="54"/>
      <c r="K22" s="12"/>
      <c r="L22" s="54"/>
      <c r="M22" s="12"/>
      <c r="N22" s="54"/>
      <c r="O22" s="74">
        <f t="shared" si="0"/>
        <v>4870</v>
      </c>
    </row>
    <row r="23" spans="1:15" ht="21" customHeight="1">
      <c r="A23" s="121" t="s">
        <v>163</v>
      </c>
      <c r="B23" s="127" t="s">
        <v>15</v>
      </c>
      <c r="C23" s="7" t="s">
        <v>16</v>
      </c>
      <c r="D23" s="8">
        <v>1</v>
      </c>
      <c r="E23" s="9">
        <v>3</v>
      </c>
      <c r="F23" s="9">
        <v>2</v>
      </c>
      <c r="G23" s="9">
        <v>14</v>
      </c>
      <c r="H23" s="9">
        <v>2</v>
      </c>
      <c r="I23" s="9">
        <v>1</v>
      </c>
      <c r="J23" s="37"/>
      <c r="K23" s="9"/>
      <c r="L23" s="60"/>
      <c r="M23" s="9"/>
      <c r="N23" s="60"/>
      <c r="O23" s="73">
        <f t="shared" si="0"/>
        <v>23</v>
      </c>
    </row>
    <row r="24" spans="1:15" ht="21" customHeight="1">
      <c r="A24" s="122"/>
      <c r="B24" s="125"/>
      <c r="C24" s="10" t="s">
        <v>17</v>
      </c>
      <c r="D24" s="11">
        <v>22</v>
      </c>
      <c r="E24" s="12">
        <v>26</v>
      </c>
      <c r="F24" s="12">
        <v>0</v>
      </c>
      <c r="G24" s="12">
        <v>0</v>
      </c>
      <c r="H24" s="12">
        <v>18</v>
      </c>
      <c r="I24" s="12">
        <v>0</v>
      </c>
      <c r="J24" s="32"/>
      <c r="K24" s="12"/>
      <c r="L24" s="54"/>
      <c r="M24" s="12"/>
      <c r="N24" s="54"/>
      <c r="O24" s="74">
        <f t="shared" si="0"/>
        <v>66</v>
      </c>
    </row>
    <row r="25" spans="1:15" ht="21" customHeight="1">
      <c r="A25" s="122"/>
      <c r="B25" s="125"/>
      <c r="C25" s="10" t="s">
        <v>18</v>
      </c>
      <c r="D25" s="11">
        <f t="shared" ref="D25:I25" si="5">SUM(D23:D24)</f>
        <v>23</v>
      </c>
      <c r="E25" s="11">
        <f>SUM(E23:E24)</f>
        <v>29</v>
      </c>
      <c r="F25" s="11">
        <f t="shared" si="5"/>
        <v>2</v>
      </c>
      <c r="G25" s="11">
        <f t="shared" si="5"/>
        <v>14</v>
      </c>
      <c r="H25" s="11">
        <f t="shared" si="5"/>
        <v>20</v>
      </c>
      <c r="I25" s="11">
        <f t="shared" si="5"/>
        <v>1</v>
      </c>
      <c r="J25" s="54"/>
      <c r="K25" s="12"/>
      <c r="L25" s="54"/>
      <c r="M25" s="12"/>
      <c r="N25" s="54"/>
      <c r="O25" s="74">
        <f t="shared" si="0"/>
        <v>89</v>
      </c>
    </row>
    <row r="26" spans="1:15" ht="21" customHeight="1">
      <c r="A26" s="122"/>
      <c r="B26" s="125" t="s">
        <v>19</v>
      </c>
      <c r="C26" s="10" t="s">
        <v>16</v>
      </c>
      <c r="D26" s="11">
        <v>13</v>
      </c>
      <c r="E26" s="12">
        <v>22</v>
      </c>
      <c r="F26" s="12">
        <v>8</v>
      </c>
      <c r="G26" s="12">
        <v>16</v>
      </c>
      <c r="H26" s="12">
        <v>19</v>
      </c>
      <c r="I26" s="12">
        <v>13</v>
      </c>
      <c r="J26" s="32"/>
      <c r="K26" s="12"/>
      <c r="L26" s="54"/>
      <c r="M26" s="12"/>
      <c r="N26" s="54"/>
      <c r="O26" s="74">
        <f t="shared" si="0"/>
        <v>91</v>
      </c>
    </row>
    <row r="27" spans="1:15" ht="21" customHeight="1">
      <c r="A27" s="122"/>
      <c r="B27" s="125"/>
      <c r="C27" s="10" t="s">
        <v>17</v>
      </c>
      <c r="D27" s="11">
        <v>8</v>
      </c>
      <c r="E27" s="12">
        <v>6</v>
      </c>
      <c r="F27" s="12">
        <v>0</v>
      </c>
      <c r="G27" s="12">
        <v>0</v>
      </c>
      <c r="H27" s="12">
        <v>10</v>
      </c>
      <c r="I27" s="12">
        <v>0</v>
      </c>
      <c r="J27" s="32"/>
      <c r="K27" s="12"/>
      <c r="L27" s="54"/>
      <c r="M27" s="12"/>
      <c r="N27" s="54"/>
      <c r="O27" s="74">
        <f t="shared" si="0"/>
        <v>24</v>
      </c>
    </row>
    <row r="28" spans="1:15" ht="21" customHeight="1">
      <c r="A28" s="122"/>
      <c r="B28" s="125"/>
      <c r="C28" s="10" t="s">
        <v>18</v>
      </c>
      <c r="D28" s="11">
        <f t="shared" ref="D28:I28" si="6">SUM(D26:D27)</f>
        <v>21</v>
      </c>
      <c r="E28" s="12">
        <f t="shared" si="6"/>
        <v>28</v>
      </c>
      <c r="F28" s="12">
        <f t="shared" si="6"/>
        <v>8</v>
      </c>
      <c r="G28" s="12">
        <f t="shared" si="6"/>
        <v>16</v>
      </c>
      <c r="H28" s="12">
        <f t="shared" si="6"/>
        <v>29</v>
      </c>
      <c r="I28" s="12">
        <f t="shared" si="6"/>
        <v>13</v>
      </c>
      <c r="J28" s="32"/>
      <c r="K28" s="12"/>
      <c r="L28" s="54"/>
      <c r="M28" s="12"/>
      <c r="N28" s="54"/>
      <c r="O28" s="74">
        <f t="shared" si="0"/>
        <v>115</v>
      </c>
    </row>
    <row r="29" spans="1:15" ht="21" customHeight="1">
      <c r="A29" s="122"/>
      <c r="B29" s="125" t="s">
        <v>54</v>
      </c>
      <c r="C29" s="10" t="s">
        <v>16</v>
      </c>
      <c r="D29" s="11">
        <f t="shared" ref="D29:I31" si="7">D23+D26</f>
        <v>14</v>
      </c>
      <c r="E29" s="11">
        <f t="shared" si="7"/>
        <v>25</v>
      </c>
      <c r="F29" s="11">
        <f t="shared" si="7"/>
        <v>10</v>
      </c>
      <c r="G29" s="11">
        <f t="shared" si="7"/>
        <v>30</v>
      </c>
      <c r="H29" s="11">
        <f t="shared" si="7"/>
        <v>21</v>
      </c>
      <c r="I29" s="11">
        <f t="shared" si="7"/>
        <v>14</v>
      </c>
      <c r="J29" s="54"/>
      <c r="K29" s="12"/>
      <c r="L29" s="54"/>
      <c r="M29" s="12"/>
      <c r="N29" s="54"/>
      <c r="O29" s="74">
        <f t="shared" si="0"/>
        <v>114</v>
      </c>
    </row>
    <row r="30" spans="1:15" ht="21" customHeight="1">
      <c r="A30" s="122"/>
      <c r="B30" s="125"/>
      <c r="C30" s="10" t="s">
        <v>17</v>
      </c>
      <c r="D30" s="11">
        <f t="shared" si="7"/>
        <v>30</v>
      </c>
      <c r="E30" s="11">
        <f t="shared" si="7"/>
        <v>32</v>
      </c>
      <c r="F30" s="11">
        <f t="shared" si="7"/>
        <v>0</v>
      </c>
      <c r="G30" s="11">
        <f t="shared" si="7"/>
        <v>0</v>
      </c>
      <c r="H30" s="11">
        <f t="shared" si="7"/>
        <v>28</v>
      </c>
      <c r="I30" s="11">
        <f t="shared" si="7"/>
        <v>0</v>
      </c>
      <c r="J30" s="54"/>
      <c r="K30" s="12"/>
      <c r="L30" s="54"/>
      <c r="M30" s="12"/>
      <c r="N30" s="54"/>
      <c r="O30" s="74">
        <f t="shared" si="0"/>
        <v>90</v>
      </c>
    </row>
    <row r="31" spans="1:15" ht="21" customHeight="1" thickBot="1">
      <c r="A31" s="123"/>
      <c r="B31" s="126"/>
      <c r="C31" s="13" t="s">
        <v>18</v>
      </c>
      <c r="D31" s="11">
        <f t="shared" si="7"/>
        <v>44</v>
      </c>
      <c r="E31" s="11">
        <f t="shared" si="7"/>
        <v>57</v>
      </c>
      <c r="F31" s="11">
        <f t="shared" si="7"/>
        <v>10</v>
      </c>
      <c r="G31" s="11">
        <f t="shared" si="7"/>
        <v>30</v>
      </c>
      <c r="H31" s="11">
        <f t="shared" si="7"/>
        <v>49</v>
      </c>
      <c r="I31" s="11">
        <f t="shared" si="7"/>
        <v>14</v>
      </c>
      <c r="J31" s="54"/>
      <c r="K31" s="12"/>
      <c r="L31" s="54"/>
      <c r="M31" s="12"/>
      <c r="N31" s="54"/>
      <c r="O31" s="74">
        <f t="shared" si="0"/>
        <v>204</v>
      </c>
    </row>
    <row r="32" spans="1:15" ht="21" customHeight="1">
      <c r="A32" s="121" t="s">
        <v>162</v>
      </c>
      <c r="B32" s="127" t="s">
        <v>15</v>
      </c>
      <c r="C32" s="7" t="s">
        <v>16</v>
      </c>
      <c r="D32" s="8">
        <v>1322</v>
      </c>
      <c r="E32" s="9">
        <v>2202</v>
      </c>
      <c r="F32" s="9">
        <v>784</v>
      </c>
      <c r="G32" s="9">
        <v>2402</v>
      </c>
      <c r="H32" s="9">
        <v>1695</v>
      </c>
      <c r="I32" s="9">
        <v>363</v>
      </c>
      <c r="J32" s="37"/>
      <c r="K32" s="9"/>
      <c r="L32" s="60"/>
      <c r="M32" s="9"/>
      <c r="N32" s="60"/>
      <c r="O32" s="73">
        <f t="shared" si="0"/>
        <v>8768</v>
      </c>
    </row>
    <row r="33" spans="1:15" ht="21" customHeight="1">
      <c r="A33" s="122"/>
      <c r="B33" s="125"/>
      <c r="C33" s="10" t="s">
        <v>17</v>
      </c>
      <c r="D33" s="11">
        <v>5</v>
      </c>
      <c r="E33" s="12">
        <v>4</v>
      </c>
      <c r="F33" s="12">
        <v>1</v>
      </c>
      <c r="G33" s="12">
        <v>5</v>
      </c>
      <c r="H33" s="12">
        <v>3</v>
      </c>
      <c r="I33" s="12">
        <v>0</v>
      </c>
      <c r="J33" s="32"/>
      <c r="K33" s="12"/>
      <c r="L33" s="54"/>
      <c r="M33" s="12"/>
      <c r="N33" s="54"/>
      <c r="O33" s="74">
        <f t="shared" si="0"/>
        <v>18</v>
      </c>
    </row>
    <row r="34" spans="1:15" ht="21" customHeight="1">
      <c r="A34" s="122"/>
      <c r="B34" s="125"/>
      <c r="C34" s="10" t="s">
        <v>18</v>
      </c>
      <c r="D34" s="11">
        <f t="shared" ref="D34:I34" si="8">D32+D33</f>
        <v>1327</v>
      </c>
      <c r="E34" s="11">
        <f t="shared" si="8"/>
        <v>2206</v>
      </c>
      <c r="F34" s="11">
        <f t="shared" si="8"/>
        <v>785</v>
      </c>
      <c r="G34" s="11">
        <f t="shared" si="8"/>
        <v>2407</v>
      </c>
      <c r="H34" s="11">
        <f t="shared" si="8"/>
        <v>1698</v>
      </c>
      <c r="I34" s="11">
        <f t="shared" si="8"/>
        <v>363</v>
      </c>
      <c r="J34" s="54"/>
      <c r="K34" s="12"/>
      <c r="L34" s="54"/>
      <c r="M34" s="12"/>
      <c r="N34" s="54"/>
      <c r="O34" s="74">
        <f t="shared" si="0"/>
        <v>8786</v>
      </c>
    </row>
    <row r="35" spans="1:15" ht="21" customHeight="1">
      <c r="A35" s="122"/>
      <c r="B35" s="125" t="s">
        <v>19</v>
      </c>
      <c r="C35" s="10" t="s">
        <v>16</v>
      </c>
      <c r="D35" s="11">
        <v>1797</v>
      </c>
      <c r="E35" s="12">
        <v>3377</v>
      </c>
      <c r="F35" s="12">
        <v>962</v>
      </c>
      <c r="G35" s="12">
        <v>3461</v>
      </c>
      <c r="H35" s="12">
        <v>2886</v>
      </c>
      <c r="I35" s="12">
        <v>529</v>
      </c>
      <c r="J35" s="32"/>
      <c r="K35" s="12"/>
      <c r="L35" s="54"/>
      <c r="M35" s="12"/>
      <c r="N35" s="54"/>
      <c r="O35" s="74">
        <f t="shared" si="0"/>
        <v>13012</v>
      </c>
    </row>
    <row r="36" spans="1:15" ht="21" customHeight="1">
      <c r="A36" s="122"/>
      <c r="B36" s="125"/>
      <c r="C36" s="10" t="s">
        <v>17</v>
      </c>
      <c r="D36" s="11">
        <v>8</v>
      </c>
      <c r="E36" s="12">
        <v>26</v>
      </c>
      <c r="F36" s="12">
        <v>7</v>
      </c>
      <c r="G36" s="12">
        <v>9</v>
      </c>
      <c r="H36" s="12">
        <v>6</v>
      </c>
      <c r="I36" s="12">
        <v>0</v>
      </c>
      <c r="J36" s="32"/>
      <c r="K36" s="12"/>
      <c r="L36" s="54"/>
      <c r="M36" s="12"/>
      <c r="N36" s="54"/>
      <c r="O36" s="74">
        <f t="shared" si="0"/>
        <v>56</v>
      </c>
    </row>
    <row r="37" spans="1:15" ht="21" customHeight="1">
      <c r="A37" s="122"/>
      <c r="B37" s="125"/>
      <c r="C37" s="10" t="s">
        <v>18</v>
      </c>
      <c r="D37" s="11">
        <f t="shared" ref="D37:I37" si="9">SUM(D35:D36)</f>
        <v>1805</v>
      </c>
      <c r="E37" s="12">
        <f t="shared" si="9"/>
        <v>3403</v>
      </c>
      <c r="F37" s="12">
        <f t="shared" si="9"/>
        <v>969</v>
      </c>
      <c r="G37" s="12">
        <f t="shared" si="9"/>
        <v>3470</v>
      </c>
      <c r="H37" s="12">
        <f t="shared" si="9"/>
        <v>2892</v>
      </c>
      <c r="I37" s="12">
        <f t="shared" si="9"/>
        <v>529</v>
      </c>
      <c r="J37" s="32"/>
      <c r="K37" s="12"/>
      <c r="L37" s="54"/>
      <c r="M37" s="12"/>
      <c r="N37" s="54"/>
      <c r="O37" s="74">
        <f t="shared" si="0"/>
        <v>13068</v>
      </c>
    </row>
    <row r="38" spans="1:15" ht="21" customHeight="1">
      <c r="A38" s="122"/>
      <c r="B38" s="125" t="s">
        <v>54</v>
      </c>
      <c r="C38" s="10" t="s">
        <v>16</v>
      </c>
      <c r="D38" s="11">
        <f t="shared" ref="D38:I40" si="10">D32+D35</f>
        <v>3119</v>
      </c>
      <c r="E38" s="11">
        <f>E32+E35</f>
        <v>5579</v>
      </c>
      <c r="F38" s="11">
        <f t="shared" si="10"/>
        <v>1746</v>
      </c>
      <c r="G38" s="11">
        <f t="shared" si="10"/>
        <v>5863</v>
      </c>
      <c r="H38" s="11">
        <f t="shared" si="10"/>
        <v>4581</v>
      </c>
      <c r="I38" s="11">
        <f t="shared" si="10"/>
        <v>892</v>
      </c>
      <c r="J38" s="54"/>
      <c r="K38" s="12"/>
      <c r="L38" s="54"/>
      <c r="M38" s="12"/>
      <c r="N38" s="54"/>
      <c r="O38" s="74">
        <f t="shared" si="0"/>
        <v>21780</v>
      </c>
    </row>
    <row r="39" spans="1:15" ht="21" customHeight="1">
      <c r="A39" s="122"/>
      <c r="B39" s="125"/>
      <c r="C39" s="10" t="s">
        <v>17</v>
      </c>
      <c r="D39" s="11">
        <f t="shared" si="10"/>
        <v>13</v>
      </c>
      <c r="E39" s="11">
        <f t="shared" si="10"/>
        <v>30</v>
      </c>
      <c r="F39" s="11">
        <f t="shared" si="10"/>
        <v>8</v>
      </c>
      <c r="G39" s="11">
        <f t="shared" si="10"/>
        <v>14</v>
      </c>
      <c r="H39" s="11">
        <f t="shared" si="10"/>
        <v>9</v>
      </c>
      <c r="I39" s="11">
        <f t="shared" si="10"/>
        <v>0</v>
      </c>
      <c r="J39" s="54"/>
      <c r="K39" s="12"/>
      <c r="L39" s="54"/>
      <c r="M39" s="12"/>
      <c r="N39" s="54"/>
      <c r="O39" s="74">
        <f t="shared" si="0"/>
        <v>74</v>
      </c>
    </row>
    <row r="40" spans="1:15" ht="21" customHeight="1" thickBot="1">
      <c r="A40" s="123"/>
      <c r="B40" s="126"/>
      <c r="C40" s="13" t="s">
        <v>18</v>
      </c>
      <c r="D40" s="11">
        <f t="shared" si="10"/>
        <v>3132</v>
      </c>
      <c r="E40" s="11">
        <f t="shared" si="10"/>
        <v>5609</v>
      </c>
      <c r="F40" s="11">
        <f t="shared" si="10"/>
        <v>1754</v>
      </c>
      <c r="G40" s="11">
        <f t="shared" si="10"/>
        <v>5877</v>
      </c>
      <c r="H40" s="11">
        <f t="shared" si="10"/>
        <v>4590</v>
      </c>
      <c r="I40" s="11">
        <f t="shared" si="10"/>
        <v>892</v>
      </c>
      <c r="J40" s="54"/>
      <c r="K40" s="12"/>
      <c r="L40" s="54"/>
      <c r="M40" s="12"/>
      <c r="N40" s="54"/>
      <c r="O40" s="74">
        <f t="shared" si="0"/>
        <v>21854</v>
      </c>
    </row>
    <row r="41" spans="1:15" ht="21" customHeight="1">
      <c r="A41" s="103" t="s">
        <v>21</v>
      </c>
      <c r="B41" s="104"/>
      <c r="C41" s="7" t="s">
        <v>16</v>
      </c>
      <c r="D41" s="8">
        <v>129</v>
      </c>
      <c r="E41" s="9">
        <v>175</v>
      </c>
      <c r="F41" s="9">
        <v>80</v>
      </c>
      <c r="G41" s="9">
        <v>184</v>
      </c>
      <c r="H41" s="9">
        <v>124</v>
      </c>
      <c r="I41" s="9">
        <v>48</v>
      </c>
      <c r="J41" s="37"/>
      <c r="K41" s="9"/>
      <c r="L41" s="60"/>
      <c r="M41" s="9"/>
      <c r="N41" s="60"/>
      <c r="O41" s="79">
        <f t="shared" si="0"/>
        <v>740</v>
      </c>
    </row>
    <row r="42" spans="1:15" ht="21" customHeight="1">
      <c r="A42" s="105"/>
      <c r="B42" s="106"/>
      <c r="C42" s="10" t="s">
        <v>17</v>
      </c>
      <c r="D42" s="11">
        <v>58</v>
      </c>
      <c r="E42" s="12">
        <v>52</v>
      </c>
      <c r="F42" s="12">
        <v>83</v>
      </c>
      <c r="G42" s="12">
        <v>6</v>
      </c>
      <c r="H42" s="12">
        <v>43</v>
      </c>
      <c r="I42" s="12">
        <v>0</v>
      </c>
      <c r="J42" s="32"/>
      <c r="K42" s="12"/>
      <c r="L42" s="54"/>
      <c r="M42" s="12"/>
      <c r="N42" s="54"/>
      <c r="O42" s="74">
        <f t="shared" si="0"/>
        <v>242</v>
      </c>
    </row>
    <row r="43" spans="1:15" ht="21" customHeight="1" thickBot="1">
      <c r="A43" s="107"/>
      <c r="B43" s="108"/>
      <c r="C43" s="13" t="s">
        <v>18</v>
      </c>
      <c r="D43" s="14">
        <f t="shared" ref="D43:I43" si="11">SUM(D41:D42)</f>
        <v>187</v>
      </c>
      <c r="E43" s="44">
        <f t="shared" si="11"/>
        <v>227</v>
      </c>
      <c r="F43" s="44">
        <f t="shared" si="11"/>
        <v>163</v>
      </c>
      <c r="G43" s="44">
        <f t="shared" si="11"/>
        <v>190</v>
      </c>
      <c r="H43" s="44">
        <f t="shared" si="11"/>
        <v>167</v>
      </c>
      <c r="I43" s="44">
        <f t="shared" si="11"/>
        <v>48</v>
      </c>
      <c r="J43" s="55"/>
      <c r="K43" s="44"/>
      <c r="L43" s="57"/>
      <c r="M43" s="44"/>
      <c r="N43" s="57"/>
      <c r="O43" s="74">
        <f t="shared" si="0"/>
        <v>982</v>
      </c>
    </row>
    <row r="44" spans="1:15" ht="21" customHeight="1">
      <c r="A44" s="103" t="s">
        <v>22</v>
      </c>
      <c r="B44" s="104"/>
      <c r="C44" s="7" t="s">
        <v>16</v>
      </c>
      <c r="D44" s="8">
        <v>58</v>
      </c>
      <c r="E44" s="9">
        <v>67</v>
      </c>
      <c r="F44" s="9">
        <v>57</v>
      </c>
      <c r="G44" s="9">
        <v>52</v>
      </c>
      <c r="H44" s="9">
        <v>81</v>
      </c>
      <c r="I44" s="9">
        <v>47</v>
      </c>
      <c r="J44" s="37"/>
      <c r="K44" s="9"/>
      <c r="L44" s="60"/>
      <c r="M44" s="9"/>
      <c r="N44" s="60"/>
      <c r="O44" s="73">
        <f t="shared" si="0"/>
        <v>362</v>
      </c>
    </row>
    <row r="45" spans="1:15" ht="21" customHeight="1">
      <c r="A45" s="105"/>
      <c r="B45" s="106"/>
      <c r="C45" s="10" t="s">
        <v>17</v>
      </c>
      <c r="D45" s="11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32"/>
      <c r="K45" s="12"/>
      <c r="L45" s="54"/>
      <c r="M45" s="12"/>
      <c r="N45" s="54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 t="shared" ref="D46:I46" si="12">SUM(D44:D45)</f>
        <v>58</v>
      </c>
      <c r="E46" s="14">
        <f t="shared" si="12"/>
        <v>67</v>
      </c>
      <c r="F46" s="14">
        <f t="shared" si="12"/>
        <v>57</v>
      </c>
      <c r="G46" s="14">
        <f t="shared" si="12"/>
        <v>52</v>
      </c>
      <c r="H46" s="14">
        <f t="shared" si="12"/>
        <v>81</v>
      </c>
      <c r="I46" s="14">
        <f t="shared" si="12"/>
        <v>47</v>
      </c>
      <c r="J46" s="57"/>
      <c r="K46" s="44"/>
      <c r="L46" s="57"/>
      <c r="M46" s="44"/>
      <c r="N46" s="57"/>
      <c r="O46" s="75">
        <f t="shared" si="0"/>
        <v>362</v>
      </c>
    </row>
    <row r="47" spans="1:15" ht="21" customHeight="1" thickBot="1">
      <c r="A47" s="109" t="s">
        <v>23</v>
      </c>
      <c r="B47" s="110"/>
      <c r="C47" s="111"/>
      <c r="D47" s="15">
        <f t="shared" ref="D47:I47" si="13">SUM(D46+D43+D40+D31+D22)</f>
        <v>4096</v>
      </c>
      <c r="E47" s="16">
        <f t="shared" si="13"/>
        <v>7312</v>
      </c>
      <c r="F47" s="16">
        <f t="shared" si="13"/>
        <v>2499</v>
      </c>
      <c r="G47" s="16">
        <f t="shared" si="13"/>
        <v>7191</v>
      </c>
      <c r="H47" s="16">
        <f t="shared" si="13"/>
        <v>5789</v>
      </c>
      <c r="I47" s="16">
        <f t="shared" si="13"/>
        <v>1385</v>
      </c>
      <c r="J47" s="39"/>
      <c r="K47" s="16"/>
      <c r="L47" s="58"/>
      <c r="M47" s="16"/>
      <c r="N47" s="58"/>
      <c r="O47" s="76">
        <f t="shared" si="0"/>
        <v>28272</v>
      </c>
    </row>
    <row r="48" spans="1:15" ht="21" customHeight="1" thickBot="1">
      <c r="A48" s="109" t="s">
        <v>101</v>
      </c>
      <c r="B48" s="110"/>
      <c r="C48" s="111"/>
      <c r="D48" s="15">
        <v>129</v>
      </c>
      <c r="E48" s="16">
        <v>156</v>
      </c>
      <c r="F48" s="16">
        <v>33</v>
      </c>
      <c r="G48" s="16">
        <v>236</v>
      </c>
      <c r="H48" s="16">
        <v>103</v>
      </c>
      <c r="I48" s="16">
        <v>36</v>
      </c>
      <c r="J48" s="39"/>
      <c r="K48" s="16"/>
      <c r="L48" s="58"/>
      <c r="M48" s="16"/>
      <c r="N48" s="58"/>
      <c r="O48" s="75">
        <f t="shared" si="0"/>
        <v>693</v>
      </c>
    </row>
    <row r="49" spans="1:15" ht="21" customHeight="1" thickBot="1">
      <c r="A49" s="109" t="s">
        <v>24</v>
      </c>
      <c r="B49" s="110"/>
      <c r="C49" s="111"/>
      <c r="D49" s="15">
        <f t="shared" ref="D49:I49" si="14">SUM(D47:D48)</f>
        <v>4225</v>
      </c>
      <c r="E49" s="16">
        <f t="shared" si="14"/>
        <v>7468</v>
      </c>
      <c r="F49" s="16">
        <f t="shared" si="14"/>
        <v>2532</v>
      </c>
      <c r="G49" s="16">
        <f t="shared" si="14"/>
        <v>7427</v>
      </c>
      <c r="H49" s="16">
        <f t="shared" si="14"/>
        <v>5892</v>
      </c>
      <c r="I49" s="16">
        <f t="shared" si="14"/>
        <v>1421</v>
      </c>
      <c r="J49" s="39"/>
      <c r="K49" s="16"/>
      <c r="L49" s="58"/>
      <c r="M49" s="16"/>
      <c r="N49" s="58"/>
      <c r="O49" s="76">
        <f t="shared" si="0"/>
        <v>28965</v>
      </c>
    </row>
    <row r="50" spans="1:15" ht="21" customHeight="1">
      <c r="A50" s="112" t="s">
        <v>100</v>
      </c>
      <c r="B50" s="124" t="s">
        <v>25</v>
      </c>
      <c r="C50" s="17" t="s">
        <v>26</v>
      </c>
      <c r="D50" s="18">
        <v>2573</v>
      </c>
      <c r="E50" s="19">
        <v>4375</v>
      </c>
      <c r="F50" s="19">
        <v>1531</v>
      </c>
      <c r="G50" s="19">
        <v>4690</v>
      </c>
      <c r="H50" s="19">
        <v>3745</v>
      </c>
      <c r="I50" s="19">
        <v>595</v>
      </c>
      <c r="J50" s="35"/>
      <c r="K50" s="19"/>
      <c r="L50" s="61"/>
      <c r="M50" s="19"/>
      <c r="N50" s="61"/>
      <c r="O50" s="89">
        <f t="shared" si="0"/>
        <v>17509</v>
      </c>
    </row>
    <row r="51" spans="1:15" ht="21" customHeight="1">
      <c r="A51" s="113"/>
      <c r="B51" s="106"/>
      <c r="C51" s="10" t="s">
        <v>27</v>
      </c>
      <c r="D51" s="11">
        <v>2216</v>
      </c>
      <c r="E51" s="12">
        <v>3183</v>
      </c>
      <c r="F51" s="12">
        <v>1538</v>
      </c>
      <c r="G51" s="12">
        <v>3475</v>
      </c>
      <c r="H51" s="12">
        <v>1263</v>
      </c>
      <c r="I51" s="12">
        <v>863</v>
      </c>
      <c r="J51" s="32"/>
      <c r="K51" s="12"/>
      <c r="L51" s="54"/>
      <c r="M51" s="12"/>
      <c r="N51" s="54"/>
      <c r="O51" s="89">
        <f t="shared" si="0"/>
        <v>12538</v>
      </c>
    </row>
    <row r="52" spans="1:15" ht="21" customHeight="1">
      <c r="A52" s="113"/>
      <c r="B52" s="106"/>
      <c r="C52" s="10" t="s">
        <v>18</v>
      </c>
      <c r="D52" s="11">
        <f t="shared" ref="D52:I52" si="15">SUM(D50:D51)</f>
        <v>4789</v>
      </c>
      <c r="E52" s="11">
        <f t="shared" si="15"/>
        <v>7558</v>
      </c>
      <c r="F52" s="11">
        <f t="shared" si="15"/>
        <v>3069</v>
      </c>
      <c r="G52" s="11">
        <f t="shared" si="15"/>
        <v>8165</v>
      </c>
      <c r="H52" s="11">
        <f t="shared" si="15"/>
        <v>5008</v>
      </c>
      <c r="I52" s="11">
        <f t="shared" si="15"/>
        <v>1458</v>
      </c>
      <c r="J52" s="54"/>
      <c r="K52" s="12"/>
      <c r="L52" s="54"/>
      <c r="M52" s="12"/>
      <c r="N52" s="54"/>
      <c r="O52" s="89">
        <f t="shared" si="0"/>
        <v>30047</v>
      </c>
    </row>
    <row r="53" spans="1:15" ht="21" customHeight="1">
      <c r="A53" s="113"/>
      <c r="B53" s="99" t="s">
        <v>99</v>
      </c>
      <c r="C53" s="100"/>
      <c r="D53" s="11">
        <v>24</v>
      </c>
      <c r="E53" s="12">
        <v>29</v>
      </c>
      <c r="F53" s="12">
        <v>13</v>
      </c>
      <c r="G53" s="12">
        <v>38</v>
      </c>
      <c r="H53" s="12">
        <v>18</v>
      </c>
      <c r="I53" s="12">
        <v>7</v>
      </c>
      <c r="J53" s="32"/>
      <c r="K53" s="12"/>
      <c r="L53" s="54"/>
      <c r="M53" s="12"/>
      <c r="N53" s="54"/>
      <c r="O53" s="89">
        <f t="shared" si="0"/>
        <v>129</v>
      </c>
    </row>
    <row r="54" spans="1:15" ht="21" customHeight="1" thickBot="1">
      <c r="A54" s="114"/>
      <c r="B54" s="101" t="s">
        <v>98</v>
      </c>
      <c r="C54" s="102"/>
      <c r="D54" s="20">
        <v>154</v>
      </c>
      <c r="E54" s="21">
        <v>212</v>
      </c>
      <c r="F54" s="21">
        <v>66</v>
      </c>
      <c r="G54" s="21">
        <v>236</v>
      </c>
      <c r="H54" s="21">
        <v>123</v>
      </c>
      <c r="I54" s="21">
        <v>55</v>
      </c>
      <c r="J54" s="40"/>
      <c r="K54" s="21"/>
      <c r="L54" s="59"/>
      <c r="M54" s="21"/>
      <c r="N54" s="59"/>
      <c r="O54" s="75">
        <f t="shared" si="0"/>
        <v>846</v>
      </c>
    </row>
    <row r="55" spans="1:15" ht="21" customHeight="1" thickBot="1">
      <c r="A55" s="115" t="s">
        <v>28</v>
      </c>
      <c r="B55" s="116"/>
      <c r="C55" s="117"/>
      <c r="D55" s="15">
        <f t="shared" ref="D55:I55" si="16">SUM(D52:D54)</f>
        <v>4967</v>
      </c>
      <c r="E55" s="15">
        <f t="shared" si="16"/>
        <v>7799</v>
      </c>
      <c r="F55" s="16">
        <f t="shared" si="16"/>
        <v>3148</v>
      </c>
      <c r="G55" s="16">
        <f t="shared" si="16"/>
        <v>8439</v>
      </c>
      <c r="H55" s="16">
        <f t="shared" si="16"/>
        <v>5149</v>
      </c>
      <c r="I55" s="16">
        <f t="shared" si="16"/>
        <v>1520</v>
      </c>
      <c r="J55" s="39"/>
      <c r="K55" s="16"/>
      <c r="L55" s="58"/>
      <c r="M55" s="16"/>
      <c r="N55" s="58"/>
      <c r="O55" s="76">
        <f t="shared" si="0"/>
        <v>31022</v>
      </c>
    </row>
    <row r="56" spans="1:15" ht="23.25" customHeight="1" thickBot="1">
      <c r="A56" s="118" t="s">
        <v>97</v>
      </c>
      <c r="B56" s="119"/>
      <c r="C56" s="120"/>
      <c r="D56" s="77">
        <f>SUM(D49+D55:D55)</f>
        <v>9192</v>
      </c>
      <c r="E56" s="78">
        <f>SUM(E49+E55)</f>
        <v>15267</v>
      </c>
      <c r="F56" s="78">
        <f>SUM(F49+F55)</f>
        <v>5680</v>
      </c>
      <c r="G56" s="78">
        <f>SUM(G49+G55)</f>
        <v>15866</v>
      </c>
      <c r="H56" s="78">
        <f>SUM(H55+H49)</f>
        <v>11041</v>
      </c>
      <c r="I56" s="78">
        <f>SUM(I49+I55:I55)</f>
        <v>2941</v>
      </c>
      <c r="J56" s="82"/>
      <c r="K56" s="78"/>
      <c r="L56" s="95"/>
      <c r="M56" s="78"/>
      <c r="N56" s="95"/>
      <c r="O56" s="76">
        <f t="shared" si="0"/>
        <v>59987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M7:M10"/>
    <mergeCell ref="I7:I10"/>
    <mergeCell ref="N7:N10"/>
    <mergeCell ref="O7:O10"/>
    <mergeCell ref="J7:J10"/>
    <mergeCell ref="K7:K10"/>
    <mergeCell ref="A56:C56"/>
    <mergeCell ref="E7:E10"/>
    <mergeCell ref="F7:F10"/>
    <mergeCell ref="G7:G10"/>
    <mergeCell ref="A55:C55"/>
    <mergeCell ref="A11:A22"/>
    <mergeCell ref="A41:B43"/>
    <mergeCell ref="B50:B52"/>
    <mergeCell ref="A50:A54"/>
    <mergeCell ref="A49:C49"/>
    <mergeCell ref="B32:B34"/>
    <mergeCell ref="B53:C53"/>
    <mergeCell ref="H7:H10"/>
    <mergeCell ref="D7:D10"/>
    <mergeCell ref="L7:L10"/>
    <mergeCell ref="A7:C7"/>
    <mergeCell ref="A8:A10"/>
    <mergeCell ref="B8:B10"/>
    <mergeCell ref="C8:C10"/>
    <mergeCell ref="A59:O60"/>
    <mergeCell ref="B11:B13"/>
    <mergeCell ref="B14:B16"/>
    <mergeCell ref="B17:B19"/>
    <mergeCell ref="B20:B22"/>
    <mergeCell ref="B35:B37"/>
    <mergeCell ref="B38:B40"/>
    <mergeCell ref="A23:A31"/>
    <mergeCell ref="A32:A40"/>
    <mergeCell ref="B23:B25"/>
    <mergeCell ref="B54:C54"/>
    <mergeCell ref="A44:B46"/>
    <mergeCell ref="A47:C47"/>
    <mergeCell ref="A48:C48"/>
    <mergeCell ref="B26:B28"/>
    <mergeCell ref="B29:B31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  <c r="F4" s="23"/>
      <c r="G4" s="1" t="s">
        <v>11</v>
      </c>
    </row>
    <row r="5" spans="1:15" ht="15" customHeight="1">
      <c r="A5" s="6"/>
      <c r="B5" s="6"/>
      <c r="C5" s="6"/>
      <c r="D5" s="6"/>
      <c r="E5" s="6"/>
      <c r="O5" s="24"/>
    </row>
    <row r="6" spans="1:15" ht="15" customHeight="1" thickBot="1">
      <c r="O6" s="25"/>
    </row>
    <row r="7" spans="1:15" ht="48" customHeight="1">
      <c r="A7" s="147" t="s">
        <v>96</v>
      </c>
      <c r="B7" s="148"/>
      <c r="C7" s="149"/>
      <c r="D7" s="157" t="s">
        <v>95</v>
      </c>
      <c r="E7" s="160" t="s">
        <v>94</v>
      </c>
      <c r="F7" s="131" t="s">
        <v>93</v>
      </c>
      <c r="G7" s="131" t="s">
        <v>92</v>
      </c>
      <c r="H7" s="131" t="s">
        <v>91</v>
      </c>
      <c r="I7" s="131" t="s">
        <v>90</v>
      </c>
      <c r="J7" s="131" t="s">
        <v>89</v>
      </c>
      <c r="K7" s="131" t="s">
        <v>88</v>
      </c>
      <c r="L7" s="131"/>
      <c r="M7" s="131"/>
      <c r="N7" s="131"/>
      <c r="O7" s="150" t="s">
        <v>87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61"/>
      <c r="F8" s="153"/>
      <c r="G8" s="153"/>
      <c r="H8" s="153"/>
      <c r="I8" s="153"/>
      <c r="J8" s="153"/>
      <c r="K8" s="153"/>
      <c r="L8" s="155"/>
      <c r="M8" s="155"/>
      <c r="N8" s="153"/>
      <c r="O8" s="151"/>
    </row>
    <row r="9" spans="1:15">
      <c r="A9" s="113"/>
      <c r="B9" s="125"/>
      <c r="C9" s="134"/>
      <c r="D9" s="158"/>
      <c r="E9" s="161"/>
      <c r="F9" s="153"/>
      <c r="G9" s="153"/>
      <c r="H9" s="153"/>
      <c r="I9" s="153"/>
      <c r="J9" s="153"/>
      <c r="K9" s="153"/>
      <c r="L9" s="155"/>
      <c r="M9" s="155"/>
      <c r="N9" s="153"/>
      <c r="O9" s="151"/>
    </row>
    <row r="10" spans="1:15" ht="18.75" customHeight="1" thickBot="1">
      <c r="A10" s="146"/>
      <c r="B10" s="126"/>
      <c r="C10" s="135"/>
      <c r="D10" s="159"/>
      <c r="E10" s="161"/>
      <c r="F10" s="154"/>
      <c r="G10" s="154"/>
      <c r="H10" s="154"/>
      <c r="I10" s="154"/>
      <c r="J10" s="154"/>
      <c r="K10" s="154"/>
      <c r="L10" s="156"/>
      <c r="M10" s="156"/>
      <c r="N10" s="154"/>
      <c r="O10" s="152"/>
    </row>
    <row r="11" spans="1:15" ht="21" customHeight="1">
      <c r="A11" s="121" t="s">
        <v>86</v>
      </c>
      <c r="B11" s="127" t="s">
        <v>15</v>
      </c>
      <c r="C11" s="7" t="s">
        <v>16</v>
      </c>
      <c r="D11" s="26">
        <f>東津軽郡!O11</f>
        <v>491</v>
      </c>
      <c r="E11" s="28">
        <f>西津軽郡!O11</f>
        <v>460</v>
      </c>
      <c r="F11" s="28">
        <f>中津軽郡!O11</f>
        <v>38</v>
      </c>
      <c r="G11" s="28">
        <f>南津軽郡!O11</f>
        <v>498</v>
      </c>
      <c r="H11" s="29">
        <f>北津軽郡!O11</f>
        <v>837</v>
      </c>
      <c r="I11" s="28">
        <f>上北郡!O11</f>
        <v>2999</v>
      </c>
      <c r="J11" s="28">
        <f>下北郡!O11</f>
        <v>352</v>
      </c>
      <c r="K11" s="28">
        <f>三戸郡!O11</f>
        <v>1559</v>
      </c>
      <c r="L11" s="28"/>
      <c r="M11" s="28"/>
      <c r="N11" s="30"/>
      <c r="O11" s="79">
        <f>SUM(D11:N11)</f>
        <v>7234</v>
      </c>
    </row>
    <row r="12" spans="1:15" ht="21" customHeight="1">
      <c r="A12" s="122"/>
      <c r="B12" s="125"/>
      <c r="C12" s="10" t="s">
        <v>17</v>
      </c>
      <c r="D12" s="31">
        <f>東津軽郡!O12</f>
        <v>48</v>
      </c>
      <c r="E12" s="12">
        <f>西津軽郡!O12</f>
        <v>53</v>
      </c>
      <c r="F12" s="12">
        <f>中津軽郡!O12</f>
        <v>2</v>
      </c>
      <c r="G12" s="12">
        <f>南津軽郡!O12</f>
        <v>157</v>
      </c>
      <c r="H12" s="32">
        <f>北津軽郡!O12</f>
        <v>197</v>
      </c>
      <c r="I12" s="12">
        <f>上北郡!O12</f>
        <v>649</v>
      </c>
      <c r="J12" s="12">
        <f>下北郡!O12</f>
        <v>97</v>
      </c>
      <c r="K12" s="12">
        <f>三戸郡!O12</f>
        <v>557</v>
      </c>
      <c r="L12" s="12"/>
      <c r="M12" s="12"/>
      <c r="N12" s="33"/>
      <c r="O12" s="74">
        <f>SUM(D12:N12)</f>
        <v>1760</v>
      </c>
    </row>
    <row r="13" spans="1:15" ht="21" customHeight="1">
      <c r="A13" s="122"/>
      <c r="B13" s="125"/>
      <c r="C13" s="10" t="s">
        <v>18</v>
      </c>
      <c r="D13" s="31">
        <f>東津軽郡!O13</f>
        <v>539</v>
      </c>
      <c r="E13" s="12">
        <f>西津軽郡!O13</f>
        <v>513</v>
      </c>
      <c r="F13" s="12">
        <f>中津軽郡!O13</f>
        <v>40</v>
      </c>
      <c r="G13" s="12">
        <f>南津軽郡!O13</f>
        <v>655</v>
      </c>
      <c r="H13" s="32">
        <f>北津軽郡!O13</f>
        <v>1034</v>
      </c>
      <c r="I13" s="12">
        <f>上北郡!O13</f>
        <v>3648</v>
      </c>
      <c r="J13" s="12">
        <f>下北郡!O13</f>
        <v>449</v>
      </c>
      <c r="K13" s="12">
        <f>三戸郡!O13</f>
        <v>2116</v>
      </c>
      <c r="L13" s="12"/>
      <c r="M13" s="12"/>
      <c r="N13" s="33"/>
      <c r="O13" s="74">
        <f>SUM(D13:K13)</f>
        <v>8994</v>
      </c>
    </row>
    <row r="14" spans="1:15" ht="21" customHeight="1">
      <c r="A14" s="122"/>
      <c r="B14" s="125" t="s">
        <v>19</v>
      </c>
      <c r="C14" s="10" t="s">
        <v>16</v>
      </c>
      <c r="D14" s="31">
        <f>東津軽郡!O14</f>
        <v>993</v>
      </c>
      <c r="E14" s="12">
        <f>西津軽郡!O14</f>
        <v>583</v>
      </c>
      <c r="F14" s="12">
        <f>中津軽郡!O14</f>
        <v>100</v>
      </c>
      <c r="G14" s="12">
        <f>南津軽郡!O14</f>
        <v>1235</v>
      </c>
      <c r="H14" s="32">
        <f>北津軽郡!O14</f>
        <v>1512</v>
      </c>
      <c r="I14" s="12">
        <f>上北郡!O14</f>
        <v>4584</v>
      </c>
      <c r="J14" s="12">
        <f>下北郡!O14</f>
        <v>526</v>
      </c>
      <c r="K14" s="12">
        <f>三戸郡!O14</f>
        <v>2664</v>
      </c>
      <c r="L14" s="12"/>
      <c r="M14" s="12"/>
      <c r="N14" s="33"/>
      <c r="O14" s="74">
        <f>SUM(D14:N14)</f>
        <v>12197</v>
      </c>
    </row>
    <row r="15" spans="1:15" ht="21" customHeight="1">
      <c r="A15" s="122"/>
      <c r="B15" s="125"/>
      <c r="C15" s="10" t="s">
        <v>17</v>
      </c>
      <c r="D15" s="31">
        <f>東津軽郡!O15</f>
        <v>5</v>
      </c>
      <c r="E15" s="12">
        <f>西津軽郡!O15</f>
        <v>7</v>
      </c>
      <c r="F15" s="12">
        <f>中津軽郡!O15</f>
        <v>3</v>
      </c>
      <c r="G15" s="12">
        <f>南津軽郡!O15</f>
        <v>33</v>
      </c>
      <c r="H15" s="32">
        <f>北津軽郡!O15</f>
        <v>26</v>
      </c>
      <c r="I15" s="12">
        <f>上北郡!O15</f>
        <v>52</v>
      </c>
      <c r="J15" s="12">
        <f>下北郡!O15</f>
        <v>6</v>
      </c>
      <c r="K15" s="12">
        <f>三戸郡!O15</f>
        <v>50</v>
      </c>
      <c r="L15" s="12"/>
      <c r="M15" s="12"/>
      <c r="N15" s="33"/>
      <c r="O15" s="74">
        <f>SUM(D15:N15)</f>
        <v>182</v>
      </c>
    </row>
    <row r="16" spans="1:15" ht="21" customHeight="1">
      <c r="A16" s="122"/>
      <c r="B16" s="125"/>
      <c r="C16" s="10" t="s">
        <v>18</v>
      </c>
      <c r="D16" s="31">
        <f>東津軽郡!O16</f>
        <v>998</v>
      </c>
      <c r="E16" s="12">
        <f>西津軽郡!O16</f>
        <v>590</v>
      </c>
      <c r="F16" s="12">
        <f>中津軽郡!O16</f>
        <v>103</v>
      </c>
      <c r="G16" s="12">
        <f>南津軽郡!O16</f>
        <v>1268</v>
      </c>
      <c r="H16" s="32">
        <f>北津軽郡!O16</f>
        <v>1538</v>
      </c>
      <c r="I16" s="12">
        <f>上北郡!O16</f>
        <v>4636</v>
      </c>
      <c r="J16" s="12">
        <f>下北郡!O16</f>
        <v>532</v>
      </c>
      <c r="K16" s="12">
        <f>三戸郡!O16</f>
        <v>2714</v>
      </c>
      <c r="L16" s="12"/>
      <c r="M16" s="12"/>
      <c r="N16" s="33"/>
      <c r="O16" s="74">
        <f>SUM(O14:O15)</f>
        <v>12379</v>
      </c>
    </row>
    <row r="17" spans="1:15" ht="21" customHeight="1">
      <c r="A17" s="122"/>
      <c r="B17" s="125" t="s">
        <v>20</v>
      </c>
      <c r="C17" s="10" t="s">
        <v>16</v>
      </c>
      <c r="D17" s="31">
        <f>東津軽郡!O17</f>
        <v>4</v>
      </c>
      <c r="E17" s="12">
        <f>西津軽郡!O17</f>
        <v>2</v>
      </c>
      <c r="F17" s="12">
        <f>中津軽郡!O17</f>
        <v>0</v>
      </c>
      <c r="G17" s="12">
        <f>南津軽郡!O17</f>
        <v>1</v>
      </c>
      <c r="H17" s="32">
        <f>北津軽郡!O17</f>
        <v>1</v>
      </c>
      <c r="I17" s="12">
        <f>上北郡!O17</f>
        <v>21</v>
      </c>
      <c r="J17" s="12">
        <f>下北郡!O17</f>
        <v>0</v>
      </c>
      <c r="K17" s="12">
        <f>三戸郡!O17</f>
        <v>8</v>
      </c>
      <c r="L17" s="12"/>
      <c r="M17" s="12"/>
      <c r="N17" s="33"/>
      <c r="O17" s="74">
        <f>SUM(D17:N17)</f>
        <v>37</v>
      </c>
    </row>
    <row r="18" spans="1:15" ht="21" customHeight="1">
      <c r="A18" s="122"/>
      <c r="B18" s="125"/>
      <c r="C18" s="10" t="s">
        <v>17</v>
      </c>
      <c r="D18" s="31">
        <f>東津軽郡!O18</f>
        <v>4</v>
      </c>
      <c r="E18" s="12">
        <f>西津軽郡!O18</f>
        <v>1</v>
      </c>
      <c r="F18" s="12">
        <f>中津軽郡!O18</f>
        <v>0</v>
      </c>
      <c r="G18" s="12">
        <f>南津軽郡!O18</f>
        <v>15</v>
      </c>
      <c r="H18" s="32">
        <f>北津軽郡!O18</f>
        <v>4</v>
      </c>
      <c r="I18" s="12">
        <f>上北郡!O18</f>
        <v>44</v>
      </c>
      <c r="J18" s="12">
        <f>下北郡!O18</f>
        <v>7</v>
      </c>
      <c r="K18" s="12">
        <f>三戸郡!O18</f>
        <v>32</v>
      </c>
      <c r="L18" s="12"/>
      <c r="M18" s="12"/>
      <c r="N18" s="33"/>
      <c r="O18" s="74">
        <f>SUM(D18:N18)</f>
        <v>107</v>
      </c>
    </row>
    <row r="19" spans="1:15" ht="21" customHeight="1">
      <c r="A19" s="122"/>
      <c r="B19" s="125"/>
      <c r="C19" s="10" t="s">
        <v>18</v>
      </c>
      <c r="D19" s="31">
        <f>東津軽郡!O19</f>
        <v>8</v>
      </c>
      <c r="E19" s="12">
        <f>西津軽郡!O19</f>
        <v>3</v>
      </c>
      <c r="F19" s="12">
        <f>中津軽郡!O19</f>
        <v>0</v>
      </c>
      <c r="G19" s="12">
        <f>南津軽郡!O19</f>
        <v>16</v>
      </c>
      <c r="H19" s="32">
        <f>北津軽郡!O19</f>
        <v>5</v>
      </c>
      <c r="I19" s="12">
        <f>上北郡!O19</f>
        <v>65</v>
      </c>
      <c r="J19" s="12">
        <f>下北郡!O19</f>
        <v>7</v>
      </c>
      <c r="K19" s="12">
        <f>三戸郡!O19</f>
        <v>40</v>
      </c>
      <c r="L19" s="12"/>
      <c r="M19" s="12"/>
      <c r="N19" s="33"/>
      <c r="O19" s="74">
        <f>SUM(O17:O18)</f>
        <v>144</v>
      </c>
    </row>
    <row r="20" spans="1:15" ht="21" customHeight="1">
      <c r="A20" s="122"/>
      <c r="B20" s="125" t="s">
        <v>83</v>
      </c>
      <c r="C20" s="10" t="s">
        <v>16</v>
      </c>
      <c r="D20" s="31">
        <f>東津軽郡!O20</f>
        <v>1488</v>
      </c>
      <c r="E20" s="12">
        <f>西津軽郡!O20</f>
        <v>1045</v>
      </c>
      <c r="F20" s="12">
        <f>中津軽郡!O20</f>
        <v>138</v>
      </c>
      <c r="G20" s="12">
        <f>南津軽郡!O20</f>
        <v>1734</v>
      </c>
      <c r="H20" s="32">
        <f>北津軽郡!O20</f>
        <v>2350</v>
      </c>
      <c r="I20" s="12">
        <f>上北郡!O20</f>
        <v>7604</v>
      </c>
      <c r="J20" s="12">
        <f>下北郡!O20</f>
        <v>878</v>
      </c>
      <c r="K20" s="12">
        <f>三戸郡!O20</f>
        <v>4231</v>
      </c>
      <c r="L20" s="11"/>
      <c r="M20" s="11"/>
      <c r="N20" s="11"/>
      <c r="O20" s="74">
        <f>O11+O14+O17</f>
        <v>19468</v>
      </c>
    </row>
    <row r="21" spans="1:15" ht="21" customHeight="1">
      <c r="A21" s="122"/>
      <c r="B21" s="125"/>
      <c r="C21" s="10" t="s">
        <v>17</v>
      </c>
      <c r="D21" s="31">
        <f>東津軽郡!O21</f>
        <v>57</v>
      </c>
      <c r="E21" s="12">
        <f>西津軽郡!O21</f>
        <v>61</v>
      </c>
      <c r="F21" s="12">
        <f>中津軽郡!O21</f>
        <v>5</v>
      </c>
      <c r="G21" s="12">
        <f>南津軽郡!O21</f>
        <v>205</v>
      </c>
      <c r="H21" s="32">
        <f>北津軽郡!O21</f>
        <v>227</v>
      </c>
      <c r="I21" s="12">
        <f>上北郡!O21</f>
        <v>745</v>
      </c>
      <c r="J21" s="12">
        <f>下北郡!O21</f>
        <v>110</v>
      </c>
      <c r="K21" s="12">
        <f>三戸郡!O21</f>
        <v>639</v>
      </c>
      <c r="L21" s="11"/>
      <c r="M21" s="11"/>
      <c r="N21" s="11"/>
      <c r="O21" s="74">
        <f>O12+O15+O18</f>
        <v>2049</v>
      </c>
    </row>
    <row r="22" spans="1:15" ht="21" customHeight="1" thickBot="1">
      <c r="A22" s="123"/>
      <c r="B22" s="126"/>
      <c r="C22" s="13" t="s">
        <v>18</v>
      </c>
      <c r="D22" s="71">
        <f>東津軽郡!O22</f>
        <v>1545</v>
      </c>
      <c r="E22" s="19">
        <f>西津軽郡!O22</f>
        <v>1106</v>
      </c>
      <c r="F22" s="34">
        <f>中津軽郡!O22</f>
        <v>143</v>
      </c>
      <c r="G22" s="34">
        <f>南津軽郡!O22</f>
        <v>1939</v>
      </c>
      <c r="H22" s="72">
        <f>北津軽郡!O22</f>
        <v>2577</v>
      </c>
      <c r="I22" s="34">
        <f>上北郡!O22</f>
        <v>8349</v>
      </c>
      <c r="J22" s="34">
        <f>下北郡!O22</f>
        <v>988</v>
      </c>
      <c r="K22" s="34">
        <f>三戸郡!O22</f>
        <v>4870</v>
      </c>
      <c r="L22" s="34"/>
      <c r="M22" s="34"/>
      <c r="N22" s="36"/>
      <c r="O22" s="80">
        <f>SUM(O20:O21)</f>
        <v>21517</v>
      </c>
    </row>
    <row r="23" spans="1:15" ht="21" customHeight="1">
      <c r="A23" s="121" t="s">
        <v>85</v>
      </c>
      <c r="B23" s="127" t="s">
        <v>15</v>
      </c>
      <c r="C23" s="7" t="s">
        <v>16</v>
      </c>
      <c r="D23" s="26">
        <f>東津軽郡!O23</f>
        <v>23</v>
      </c>
      <c r="E23" s="28">
        <f>西津軽郡!O23</f>
        <v>11</v>
      </c>
      <c r="F23" s="28">
        <f>中津軽郡!O23</f>
        <v>3</v>
      </c>
      <c r="G23" s="28">
        <f>南津軽郡!O23</f>
        <v>8</v>
      </c>
      <c r="H23" s="29">
        <f>北津軽郡!O23</f>
        <v>16</v>
      </c>
      <c r="I23" s="28">
        <f>上北郡!O23</f>
        <v>72</v>
      </c>
      <c r="J23" s="28">
        <f>下北郡!O23</f>
        <v>14</v>
      </c>
      <c r="K23" s="28">
        <f>三戸郡!O23</f>
        <v>23</v>
      </c>
      <c r="L23" s="28"/>
      <c r="M23" s="28"/>
      <c r="N23" s="30"/>
      <c r="O23" s="79">
        <f>SUM(D23:N23)</f>
        <v>170</v>
      </c>
    </row>
    <row r="24" spans="1:15" ht="21" customHeight="1">
      <c r="A24" s="122"/>
      <c r="B24" s="125"/>
      <c r="C24" s="10" t="s">
        <v>17</v>
      </c>
      <c r="D24" s="31">
        <f>東津軽郡!O24</f>
        <v>16</v>
      </c>
      <c r="E24" s="12">
        <f>西津軽郡!O24</f>
        <v>33</v>
      </c>
      <c r="F24" s="12">
        <f>中津軽郡!O24</f>
        <v>0</v>
      </c>
      <c r="G24" s="12">
        <f>南津軽郡!O24</f>
        <v>5</v>
      </c>
      <c r="H24" s="32">
        <f>北津軽郡!O24</f>
        <v>46</v>
      </c>
      <c r="I24" s="12">
        <f>上北郡!O24</f>
        <v>155</v>
      </c>
      <c r="J24" s="12">
        <f>下北郡!O24</f>
        <v>22</v>
      </c>
      <c r="K24" s="12">
        <f>三戸郡!O24</f>
        <v>66</v>
      </c>
      <c r="L24" s="12"/>
      <c r="M24" s="12"/>
      <c r="N24" s="33"/>
      <c r="O24" s="74">
        <f>SUM(D24:N24)</f>
        <v>343</v>
      </c>
    </row>
    <row r="25" spans="1:15" ht="21" customHeight="1">
      <c r="A25" s="122"/>
      <c r="B25" s="125"/>
      <c r="C25" s="10" t="s">
        <v>18</v>
      </c>
      <c r="D25" s="31">
        <f>東津軽郡!O25</f>
        <v>39</v>
      </c>
      <c r="E25" s="12">
        <f>西津軽郡!O25</f>
        <v>44</v>
      </c>
      <c r="F25" s="12">
        <f>中津軽郡!O25</f>
        <v>3</v>
      </c>
      <c r="G25" s="12">
        <f>南津軽郡!O25</f>
        <v>13</v>
      </c>
      <c r="H25" s="32">
        <f>北津軽郡!O25</f>
        <v>62</v>
      </c>
      <c r="I25" s="12">
        <f>上北郡!O25</f>
        <v>227</v>
      </c>
      <c r="J25" s="12">
        <f>下北郡!O25</f>
        <v>36</v>
      </c>
      <c r="K25" s="12">
        <f>三戸郡!O25</f>
        <v>89</v>
      </c>
      <c r="L25" s="12"/>
      <c r="M25" s="12"/>
      <c r="N25" s="33"/>
      <c r="O25" s="74">
        <f>SUM(O23:O24)</f>
        <v>513</v>
      </c>
    </row>
    <row r="26" spans="1:15" ht="21" customHeight="1">
      <c r="A26" s="122"/>
      <c r="B26" s="125" t="s">
        <v>19</v>
      </c>
      <c r="C26" s="10" t="s">
        <v>16</v>
      </c>
      <c r="D26" s="31">
        <f>東津軽郡!O26</f>
        <v>54</v>
      </c>
      <c r="E26" s="12">
        <f>西津軽郡!O26</f>
        <v>51</v>
      </c>
      <c r="F26" s="12">
        <f>中津軽郡!O26</f>
        <v>5</v>
      </c>
      <c r="G26" s="12">
        <f>南津軽郡!O26</f>
        <v>32</v>
      </c>
      <c r="H26" s="32">
        <f>北津軽郡!O26</f>
        <v>26</v>
      </c>
      <c r="I26" s="12">
        <f>上北郡!O26</f>
        <v>182</v>
      </c>
      <c r="J26" s="12">
        <f>下北郡!O26</f>
        <v>17</v>
      </c>
      <c r="K26" s="12">
        <f>三戸郡!O26</f>
        <v>91</v>
      </c>
      <c r="L26" s="12"/>
      <c r="M26" s="12"/>
      <c r="N26" s="33"/>
      <c r="O26" s="74">
        <f>SUM(D26:N26)</f>
        <v>458</v>
      </c>
    </row>
    <row r="27" spans="1:15" ht="21" customHeight="1">
      <c r="A27" s="122"/>
      <c r="B27" s="125"/>
      <c r="C27" s="10" t="s">
        <v>17</v>
      </c>
      <c r="D27" s="31">
        <f>東津軽郡!O27</f>
        <v>8</v>
      </c>
      <c r="E27" s="12">
        <f>西津軽郡!O27</f>
        <v>16</v>
      </c>
      <c r="F27" s="12">
        <f>中津軽郡!O27</f>
        <v>0</v>
      </c>
      <c r="G27" s="12">
        <f>南津軽郡!O27</f>
        <v>0</v>
      </c>
      <c r="H27" s="32">
        <f>北津軽郡!O27</f>
        <v>20</v>
      </c>
      <c r="I27" s="12">
        <f>上北郡!O27</f>
        <v>45</v>
      </c>
      <c r="J27" s="12">
        <f>下北郡!O27</f>
        <v>11</v>
      </c>
      <c r="K27" s="12">
        <f>三戸郡!O27</f>
        <v>24</v>
      </c>
      <c r="L27" s="12"/>
      <c r="M27" s="12"/>
      <c r="N27" s="33"/>
      <c r="O27" s="74">
        <f>SUM(D27:N27)</f>
        <v>124</v>
      </c>
    </row>
    <row r="28" spans="1:15" ht="21" customHeight="1">
      <c r="A28" s="122"/>
      <c r="B28" s="125"/>
      <c r="C28" s="10" t="s">
        <v>18</v>
      </c>
      <c r="D28" s="31">
        <f>東津軽郡!O28</f>
        <v>62</v>
      </c>
      <c r="E28" s="12">
        <f>西津軽郡!O28</f>
        <v>67</v>
      </c>
      <c r="F28" s="12">
        <f>中津軽郡!O28</f>
        <v>5</v>
      </c>
      <c r="G28" s="12">
        <f>南津軽郡!O28</f>
        <v>32</v>
      </c>
      <c r="H28" s="32">
        <f>北津軽郡!O28</f>
        <v>46</v>
      </c>
      <c r="I28" s="12">
        <f>上北郡!O28</f>
        <v>227</v>
      </c>
      <c r="J28" s="12">
        <f>下北郡!O28</f>
        <v>28</v>
      </c>
      <c r="K28" s="12">
        <f>三戸郡!O28</f>
        <v>115</v>
      </c>
      <c r="L28" s="12"/>
      <c r="M28" s="12"/>
      <c r="N28" s="33"/>
      <c r="O28" s="74">
        <f>SUM(O26:O27)</f>
        <v>582</v>
      </c>
    </row>
    <row r="29" spans="1:15" ht="21" customHeight="1">
      <c r="A29" s="122"/>
      <c r="B29" s="125" t="s">
        <v>83</v>
      </c>
      <c r="C29" s="10" t="s">
        <v>16</v>
      </c>
      <c r="D29" s="31">
        <f>東津軽郡!O29</f>
        <v>77</v>
      </c>
      <c r="E29" s="12">
        <f>西津軽郡!O29</f>
        <v>62</v>
      </c>
      <c r="F29" s="12">
        <f>中津軽郡!O29</f>
        <v>8</v>
      </c>
      <c r="G29" s="12">
        <f>南津軽郡!O29</f>
        <v>40</v>
      </c>
      <c r="H29" s="32">
        <f>北津軽郡!O29</f>
        <v>42</v>
      </c>
      <c r="I29" s="12">
        <f>上北郡!O29</f>
        <v>254</v>
      </c>
      <c r="J29" s="12">
        <f>下北郡!O29</f>
        <v>31</v>
      </c>
      <c r="K29" s="12">
        <f>三戸郡!O29</f>
        <v>114</v>
      </c>
      <c r="L29" s="11"/>
      <c r="M29" s="11"/>
      <c r="N29" s="11"/>
      <c r="O29" s="74">
        <f>O23+O26</f>
        <v>628</v>
      </c>
    </row>
    <row r="30" spans="1:15" ht="21" customHeight="1">
      <c r="A30" s="122"/>
      <c r="B30" s="125"/>
      <c r="C30" s="10" t="s">
        <v>17</v>
      </c>
      <c r="D30" s="31">
        <f>東津軽郡!O30</f>
        <v>24</v>
      </c>
      <c r="E30" s="12">
        <f>西津軽郡!O30</f>
        <v>49</v>
      </c>
      <c r="F30" s="12">
        <f>中津軽郡!O30</f>
        <v>0</v>
      </c>
      <c r="G30" s="12">
        <f>南津軽郡!O30</f>
        <v>5</v>
      </c>
      <c r="H30" s="32">
        <f>北津軽郡!O30</f>
        <v>66</v>
      </c>
      <c r="I30" s="12">
        <f>上北郡!O30</f>
        <v>200</v>
      </c>
      <c r="J30" s="12">
        <f>下北郡!O30</f>
        <v>33</v>
      </c>
      <c r="K30" s="12">
        <f>三戸郡!O30</f>
        <v>90</v>
      </c>
      <c r="L30" s="11"/>
      <c r="M30" s="11"/>
      <c r="N30" s="11"/>
      <c r="O30" s="74">
        <f>O24+O27</f>
        <v>467</v>
      </c>
    </row>
    <row r="31" spans="1:15" ht="21" customHeight="1" thickBot="1">
      <c r="A31" s="123"/>
      <c r="B31" s="126"/>
      <c r="C31" s="13" t="s">
        <v>18</v>
      </c>
      <c r="D31" s="71">
        <f>東津軽郡!O31</f>
        <v>101</v>
      </c>
      <c r="E31" s="19">
        <f>西津軽郡!O31</f>
        <v>111</v>
      </c>
      <c r="F31" s="34">
        <f>中津軽郡!O31</f>
        <v>8</v>
      </c>
      <c r="G31" s="34">
        <f>南津軽郡!O31</f>
        <v>45</v>
      </c>
      <c r="H31" s="72">
        <f>北津軽郡!O31</f>
        <v>108</v>
      </c>
      <c r="I31" s="34">
        <f>上北郡!O31</f>
        <v>454</v>
      </c>
      <c r="J31" s="34">
        <f>下北郡!O31</f>
        <v>64</v>
      </c>
      <c r="K31" s="34">
        <f>三戸郡!O31</f>
        <v>204</v>
      </c>
      <c r="L31" s="34"/>
      <c r="M31" s="34"/>
      <c r="N31" s="36"/>
      <c r="O31" s="80">
        <f>SUM(O29:O30)</f>
        <v>1095</v>
      </c>
    </row>
    <row r="32" spans="1:15" ht="21" customHeight="1">
      <c r="A32" s="121" t="s">
        <v>84</v>
      </c>
      <c r="B32" s="127" t="s">
        <v>15</v>
      </c>
      <c r="C32" s="7" t="s">
        <v>16</v>
      </c>
      <c r="D32" s="26">
        <f>東津軽郡!O32</f>
        <v>2618</v>
      </c>
      <c r="E32" s="28">
        <f>西津軽郡!O32</f>
        <v>1971</v>
      </c>
      <c r="F32" s="28">
        <f>中津軽郡!O32</f>
        <v>196</v>
      </c>
      <c r="G32" s="28">
        <f>南津軽郡!O32</f>
        <v>3694</v>
      </c>
      <c r="H32" s="29">
        <f>北津軽郡!O32</f>
        <v>4309</v>
      </c>
      <c r="I32" s="28">
        <f>上北郡!O32</f>
        <v>14426</v>
      </c>
      <c r="J32" s="28">
        <f>下北郡!O32</f>
        <v>2179</v>
      </c>
      <c r="K32" s="28">
        <f>三戸郡!O32</f>
        <v>8768</v>
      </c>
      <c r="L32" s="28"/>
      <c r="M32" s="28"/>
      <c r="N32" s="30"/>
      <c r="O32" s="79">
        <f>SUM(D32:N32)</f>
        <v>38161</v>
      </c>
    </row>
    <row r="33" spans="1:15" ht="21" customHeight="1">
      <c r="A33" s="122"/>
      <c r="B33" s="125"/>
      <c r="C33" s="10" t="s">
        <v>17</v>
      </c>
      <c r="D33" s="31">
        <f>東津軽郡!O33</f>
        <v>10</v>
      </c>
      <c r="E33" s="12">
        <f>西津軽郡!O33</f>
        <v>3</v>
      </c>
      <c r="F33" s="12">
        <f>中津軽郡!O33</f>
        <v>0</v>
      </c>
      <c r="G33" s="12">
        <f>南津軽郡!O33</f>
        <v>10</v>
      </c>
      <c r="H33" s="32">
        <f>北津軽郡!O33</f>
        <v>12</v>
      </c>
      <c r="I33" s="12">
        <f>上北郡!O33</f>
        <v>58</v>
      </c>
      <c r="J33" s="12">
        <f>下北郡!O33</f>
        <v>35</v>
      </c>
      <c r="K33" s="12">
        <f>三戸郡!O33</f>
        <v>18</v>
      </c>
      <c r="L33" s="12"/>
      <c r="M33" s="12"/>
      <c r="N33" s="33"/>
      <c r="O33" s="74">
        <f>SUM(D33:N33)</f>
        <v>146</v>
      </c>
    </row>
    <row r="34" spans="1:15" ht="21" customHeight="1">
      <c r="A34" s="122"/>
      <c r="B34" s="125"/>
      <c r="C34" s="10" t="s">
        <v>18</v>
      </c>
      <c r="D34" s="31">
        <f>東津軽郡!O34</f>
        <v>2628</v>
      </c>
      <c r="E34" s="12">
        <f>西津軽郡!O34</f>
        <v>1974</v>
      </c>
      <c r="F34" s="12">
        <f>中津軽郡!O34</f>
        <v>196</v>
      </c>
      <c r="G34" s="12">
        <f>南津軽郡!O34</f>
        <v>3704</v>
      </c>
      <c r="H34" s="32">
        <f>北津軽郡!O34</f>
        <v>4321</v>
      </c>
      <c r="I34" s="12">
        <f>上北郡!O34</f>
        <v>14484</v>
      </c>
      <c r="J34" s="12">
        <f>下北郡!O34</f>
        <v>2214</v>
      </c>
      <c r="K34" s="12">
        <f>三戸郡!O34</f>
        <v>8786</v>
      </c>
      <c r="L34" s="12"/>
      <c r="M34" s="12"/>
      <c r="N34" s="33"/>
      <c r="O34" s="74">
        <f>SUM(O32:O33)</f>
        <v>38307</v>
      </c>
    </row>
    <row r="35" spans="1:15" ht="21" customHeight="1">
      <c r="A35" s="122"/>
      <c r="B35" s="125" t="s">
        <v>19</v>
      </c>
      <c r="C35" s="10" t="s">
        <v>16</v>
      </c>
      <c r="D35" s="31">
        <f>東津軽郡!O35</f>
        <v>3682</v>
      </c>
      <c r="E35" s="12">
        <f>西津軽郡!O35</f>
        <v>3106</v>
      </c>
      <c r="F35" s="12">
        <f>中津軽郡!O35</f>
        <v>240</v>
      </c>
      <c r="G35" s="12">
        <f>南津軽郡!O35</f>
        <v>5372</v>
      </c>
      <c r="H35" s="32">
        <f>北津軽郡!O35</f>
        <v>5734</v>
      </c>
      <c r="I35" s="12">
        <f>上北郡!O35</f>
        <v>20089</v>
      </c>
      <c r="J35" s="12">
        <f>下北郡!O35</f>
        <v>3123</v>
      </c>
      <c r="K35" s="12">
        <f>三戸郡!O35</f>
        <v>13012</v>
      </c>
      <c r="L35" s="12"/>
      <c r="M35" s="12"/>
      <c r="N35" s="33"/>
      <c r="O35" s="74">
        <f>SUM(D35:N35)</f>
        <v>54358</v>
      </c>
    </row>
    <row r="36" spans="1:15" ht="21" customHeight="1">
      <c r="A36" s="122"/>
      <c r="B36" s="125"/>
      <c r="C36" s="10" t="s">
        <v>17</v>
      </c>
      <c r="D36" s="31">
        <f>東津軽郡!O36</f>
        <v>6</v>
      </c>
      <c r="E36" s="12">
        <f>西津軽郡!O36</f>
        <v>14</v>
      </c>
      <c r="F36" s="12">
        <f>中津軽郡!O36</f>
        <v>0</v>
      </c>
      <c r="G36" s="12">
        <f>南津軽郡!O36</f>
        <v>19</v>
      </c>
      <c r="H36" s="32">
        <f>北津軽郡!O36</f>
        <v>25</v>
      </c>
      <c r="I36" s="12">
        <f>上北郡!O36</f>
        <v>120</v>
      </c>
      <c r="J36" s="12">
        <f>下北郡!O36</f>
        <v>2</v>
      </c>
      <c r="K36" s="12">
        <f>三戸郡!O36</f>
        <v>56</v>
      </c>
      <c r="L36" s="12"/>
      <c r="M36" s="12"/>
      <c r="N36" s="33"/>
      <c r="O36" s="74">
        <f>SUM(D36:N36)</f>
        <v>242</v>
      </c>
    </row>
    <row r="37" spans="1:15" ht="21" customHeight="1">
      <c r="A37" s="122"/>
      <c r="B37" s="125"/>
      <c r="C37" s="10" t="s">
        <v>18</v>
      </c>
      <c r="D37" s="31">
        <f>東津軽郡!O37</f>
        <v>3688</v>
      </c>
      <c r="E37" s="12">
        <f>西津軽郡!O37</f>
        <v>3120</v>
      </c>
      <c r="F37" s="12">
        <f>中津軽郡!O37</f>
        <v>240</v>
      </c>
      <c r="G37" s="12">
        <f>南津軽郡!O37</f>
        <v>5391</v>
      </c>
      <c r="H37" s="32">
        <f>北津軽郡!O37</f>
        <v>5759</v>
      </c>
      <c r="I37" s="12">
        <f>上北郡!O37</f>
        <v>20209</v>
      </c>
      <c r="J37" s="12">
        <f>下北郡!O37</f>
        <v>3125</v>
      </c>
      <c r="K37" s="12">
        <f>三戸郡!O37</f>
        <v>13068</v>
      </c>
      <c r="L37" s="12"/>
      <c r="M37" s="12"/>
      <c r="N37" s="33"/>
      <c r="O37" s="74">
        <f>SUM(O35:O36)</f>
        <v>54600</v>
      </c>
    </row>
    <row r="38" spans="1:15" ht="21" customHeight="1">
      <c r="A38" s="122"/>
      <c r="B38" s="125" t="s">
        <v>83</v>
      </c>
      <c r="C38" s="10" t="s">
        <v>16</v>
      </c>
      <c r="D38" s="31">
        <f>東津軽郡!O38</f>
        <v>6300</v>
      </c>
      <c r="E38" s="12">
        <f>西津軽郡!O38</f>
        <v>5077</v>
      </c>
      <c r="F38" s="12">
        <f>中津軽郡!O38</f>
        <v>436</v>
      </c>
      <c r="G38" s="12">
        <f>南津軽郡!O38</f>
        <v>9066</v>
      </c>
      <c r="H38" s="32">
        <f>北津軽郡!O38</f>
        <v>10043</v>
      </c>
      <c r="I38" s="12">
        <f>上北郡!O38</f>
        <v>34515</v>
      </c>
      <c r="J38" s="12">
        <f>下北郡!O38</f>
        <v>5302</v>
      </c>
      <c r="K38" s="12">
        <f>三戸郡!O38</f>
        <v>21780</v>
      </c>
      <c r="L38" s="11"/>
      <c r="M38" s="11"/>
      <c r="N38" s="11"/>
      <c r="O38" s="74">
        <f>O32+O35</f>
        <v>92519</v>
      </c>
    </row>
    <row r="39" spans="1:15" ht="21" customHeight="1">
      <c r="A39" s="122"/>
      <c r="B39" s="125"/>
      <c r="C39" s="10" t="s">
        <v>17</v>
      </c>
      <c r="D39" s="31">
        <f>東津軽郡!O39</f>
        <v>16</v>
      </c>
      <c r="E39" s="12">
        <f>西津軽郡!O39</f>
        <v>17</v>
      </c>
      <c r="F39" s="12">
        <f>中津軽郡!O39</f>
        <v>0</v>
      </c>
      <c r="G39" s="12">
        <f>南津軽郡!O39</f>
        <v>29</v>
      </c>
      <c r="H39" s="32">
        <f>北津軽郡!O39</f>
        <v>37</v>
      </c>
      <c r="I39" s="12">
        <f>上北郡!O39</f>
        <v>178</v>
      </c>
      <c r="J39" s="12">
        <f>下北郡!O39</f>
        <v>37</v>
      </c>
      <c r="K39" s="12">
        <f>三戸郡!O39</f>
        <v>74</v>
      </c>
      <c r="L39" s="11"/>
      <c r="M39" s="11"/>
      <c r="N39" s="11"/>
      <c r="O39" s="74">
        <f>O33+O36</f>
        <v>388</v>
      </c>
    </row>
    <row r="40" spans="1:15" ht="21" customHeight="1" thickBot="1">
      <c r="A40" s="123"/>
      <c r="B40" s="126"/>
      <c r="C40" s="13" t="s">
        <v>18</v>
      </c>
      <c r="D40" s="71">
        <f>東津軽郡!O40</f>
        <v>6316</v>
      </c>
      <c r="E40" s="19">
        <f>西津軽郡!O40</f>
        <v>5094</v>
      </c>
      <c r="F40" s="34">
        <f>中津軽郡!O40</f>
        <v>436</v>
      </c>
      <c r="G40" s="34">
        <f>南津軽郡!O40</f>
        <v>9095</v>
      </c>
      <c r="H40" s="72">
        <f>北津軽郡!O40</f>
        <v>10080</v>
      </c>
      <c r="I40" s="34">
        <f>上北郡!O40</f>
        <v>34693</v>
      </c>
      <c r="J40" s="34">
        <f>下北郡!O40</f>
        <v>5339</v>
      </c>
      <c r="K40" s="34">
        <f>三戸郡!O40</f>
        <v>21854</v>
      </c>
      <c r="L40" s="34"/>
      <c r="M40" s="34"/>
      <c r="N40" s="36"/>
      <c r="O40" s="80">
        <f>SUM(O38:O39)</f>
        <v>92907</v>
      </c>
    </row>
    <row r="41" spans="1:15" ht="21" customHeight="1">
      <c r="A41" s="103" t="s">
        <v>21</v>
      </c>
      <c r="B41" s="104"/>
      <c r="C41" s="7" t="s">
        <v>16</v>
      </c>
      <c r="D41" s="26">
        <f>東津軽郡!O41</f>
        <v>344</v>
      </c>
      <c r="E41" s="28">
        <f>西津軽郡!O41</f>
        <v>290</v>
      </c>
      <c r="F41" s="28">
        <f>中津軽郡!O41</f>
        <v>21</v>
      </c>
      <c r="G41" s="28">
        <f>南津軽郡!O41</f>
        <v>344</v>
      </c>
      <c r="H41" s="29">
        <f>北津軽郡!O41</f>
        <v>419</v>
      </c>
      <c r="I41" s="28">
        <f>上北郡!O41</f>
        <v>1261</v>
      </c>
      <c r="J41" s="28">
        <f>下北郡!O41</f>
        <v>301</v>
      </c>
      <c r="K41" s="28">
        <f>三戸郡!O41</f>
        <v>740</v>
      </c>
      <c r="L41" s="28"/>
      <c r="M41" s="28"/>
      <c r="N41" s="30"/>
      <c r="O41" s="79">
        <f>SUM(D41:N41)</f>
        <v>3720</v>
      </c>
    </row>
    <row r="42" spans="1:15" ht="21" customHeight="1">
      <c r="A42" s="105"/>
      <c r="B42" s="106"/>
      <c r="C42" s="10" t="s">
        <v>17</v>
      </c>
      <c r="D42" s="31">
        <f>東津軽郡!O42</f>
        <v>21</v>
      </c>
      <c r="E42" s="12">
        <f>西津軽郡!O42</f>
        <v>47</v>
      </c>
      <c r="F42" s="12">
        <f>中津軽郡!O42</f>
        <v>0</v>
      </c>
      <c r="G42" s="12">
        <f>南津軽郡!O42</f>
        <v>67</v>
      </c>
      <c r="H42" s="32">
        <f>北津軽郡!O42</f>
        <v>91</v>
      </c>
      <c r="I42" s="12">
        <f>上北郡!O42</f>
        <v>325</v>
      </c>
      <c r="J42" s="12">
        <f>下北郡!O42</f>
        <v>11</v>
      </c>
      <c r="K42" s="12">
        <f>三戸郡!O42</f>
        <v>242</v>
      </c>
      <c r="L42" s="12"/>
      <c r="M42" s="12"/>
      <c r="N42" s="33"/>
      <c r="O42" s="74">
        <f>SUM(D42:N42)</f>
        <v>804</v>
      </c>
    </row>
    <row r="43" spans="1:15" ht="21" customHeight="1" thickBot="1">
      <c r="A43" s="107"/>
      <c r="B43" s="108"/>
      <c r="C43" s="13" t="s">
        <v>18</v>
      </c>
      <c r="D43" s="71">
        <f>東津軽郡!O43</f>
        <v>365</v>
      </c>
      <c r="E43" s="19">
        <f>西津軽郡!O43</f>
        <v>337</v>
      </c>
      <c r="F43" s="34">
        <f>中津軽郡!O43</f>
        <v>21</v>
      </c>
      <c r="G43" s="34">
        <f>南津軽郡!O43</f>
        <v>411</v>
      </c>
      <c r="H43" s="72">
        <f>北津軽郡!O43</f>
        <v>510</v>
      </c>
      <c r="I43" s="34">
        <f>上北郡!O43</f>
        <v>1586</v>
      </c>
      <c r="J43" s="34">
        <f>下北郡!O43</f>
        <v>312</v>
      </c>
      <c r="K43" s="34">
        <f>三戸郡!O43</f>
        <v>982</v>
      </c>
      <c r="L43" s="34"/>
      <c r="M43" s="34"/>
      <c r="N43" s="36"/>
      <c r="O43" s="80">
        <f>SUM(O41:O42)</f>
        <v>4524</v>
      </c>
    </row>
    <row r="44" spans="1:15" ht="21" customHeight="1">
      <c r="A44" s="103" t="s">
        <v>22</v>
      </c>
      <c r="B44" s="104"/>
      <c r="C44" s="7" t="s">
        <v>16</v>
      </c>
      <c r="D44" s="26">
        <f>東津軽郡!O44</f>
        <v>193</v>
      </c>
      <c r="E44" s="28">
        <f>西津軽郡!O44</f>
        <v>173</v>
      </c>
      <c r="F44" s="28">
        <f>中津軽郡!O44</f>
        <v>30</v>
      </c>
      <c r="G44" s="28">
        <f>南津軽郡!O44</f>
        <v>207</v>
      </c>
      <c r="H44" s="29">
        <f>北津軽郡!O44</f>
        <v>326</v>
      </c>
      <c r="I44" s="28">
        <f>上北郡!O44</f>
        <v>917</v>
      </c>
      <c r="J44" s="28">
        <f>下北郡!O44</f>
        <v>114</v>
      </c>
      <c r="K44" s="28">
        <f>三戸郡!O44</f>
        <v>362</v>
      </c>
      <c r="L44" s="28"/>
      <c r="M44" s="28"/>
      <c r="N44" s="30"/>
      <c r="O44" s="79">
        <f>SUM(D44:N44)</f>
        <v>2322</v>
      </c>
    </row>
    <row r="45" spans="1:15" ht="21" customHeight="1">
      <c r="A45" s="105"/>
      <c r="B45" s="106"/>
      <c r="C45" s="10" t="s">
        <v>17</v>
      </c>
      <c r="D45" s="31">
        <f>東津軽郡!O45</f>
        <v>0</v>
      </c>
      <c r="E45" s="12">
        <f>西津軽郡!O45</f>
        <v>0</v>
      </c>
      <c r="F45" s="12">
        <f>中津軽郡!O45</f>
        <v>0</v>
      </c>
      <c r="G45" s="12">
        <f>南津軽郡!O45</f>
        <v>0</v>
      </c>
      <c r="H45" s="32">
        <f>北津軽郡!O45</f>
        <v>0</v>
      </c>
      <c r="I45" s="12">
        <f>上北郡!O45</f>
        <v>3</v>
      </c>
      <c r="J45" s="12">
        <f>下北郡!O45</f>
        <v>0</v>
      </c>
      <c r="K45" s="12">
        <f>三戸郡!O45</f>
        <v>0</v>
      </c>
      <c r="L45" s="12"/>
      <c r="M45" s="12"/>
      <c r="N45" s="33"/>
      <c r="O45" s="74">
        <f>SUM(D45:N45)</f>
        <v>3</v>
      </c>
    </row>
    <row r="46" spans="1:15" ht="21" customHeight="1" thickBot="1">
      <c r="A46" s="107"/>
      <c r="B46" s="108"/>
      <c r="C46" s="13" t="s">
        <v>18</v>
      </c>
      <c r="D46" s="71">
        <f>東津軽郡!O46</f>
        <v>193</v>
      </c>
      <c r="E46" s="19">
        <f>西津軽郡!O46</f>
        <v>173</v>
      </c>
      <c r="F46" s="34">
        <f>中津軽郡!O46</f>
        <v>30</v>
      </c>
      <c r="G46" s="34">
        <f>南津軽郡!O46</f>
        <v>207</v>
      </c>
      <c r="H46" s="72">
        <f>北津軽郡!O46</f>
        <v>326</v>
      </c>
      <c r="I46" s="34">
        <f>上北郡!O46</f>
        <v>920</v>
      </c>
      <c r="J46" s="34">
        <f>下北郡!O46</f>
        <v>114</v>
      </c>
      <c r="K46" s="34">
        <f>三戸郡!O46</f>
        <v>362</v>
      </c>
      <c r="L46" s="34"/>
      <c r="M46" s="34"/>
      <c r="N46" s="36"/>
      <c r="O46" s="80">
        <f>SUM(O44:O45)</f>
        <v>2325</v>
      </c>
    </row>
    <row r="47" spans="1:15" ht="21" customHeight="1" thickBot="1">
      <c r="A47" s="109" t="s">
        <v>23</v>
      </c>
      <c r="B47" s="110"/>
      <c r="C47" s="111"/>
      <c r="D47" s="26">
        <f>東津軽郡!O47</f>
        <v>8520</v>
      </c>
      <c r="E47" s="9">
        <f>西津軽郡!O47</f>
        <v>6821</v>
      </c>
      <c r="F47" s="28">
        <f>中津軽郡!O47</f>
        <v>638</v>
      </c>
      <c r="G47" s="28">
        <f>南津軽郡!O47</f>
        <v>11697</v>
      </c>
      <c r="H47" s="29">
        <f>北津軽郡!O47</f>
        <v>13601</v>
      </c>
      <c r="I47" s="28">
        <f>上北郡!O47</f>
        <v>46002</v>
      </c>
      <c r="J47" s="28">
        <f>下北郡!O47</f>
        <v>6817</v>
      </c>
      <c r="K47" s="28">
        <f>三戸郡!O47</f>
        <v>28272</v>
      </c>
      <c r="L47" s="28"/>
      <c r="M47" s="28"/>
      <c r="N47" s="38"/>
      <c r="O47" s="76">
        <f>SUM(D47:N47)</f>
        <v>122368</v>
      </c>
    </row>
    <row r="48" spans="1:15" ht="21" customHeight="1" thickBot="1">
      <c r="A48" s="109" t="s">
        <v>82</v>
      </c>
      <c r="B48" s="110"/>
      <c r="C48" s="111"/>
      <c r="D48" s="26">
        <f>東津軽郡!O48</f>
        <v>161</v>
      </c>
      <c r="E48" s="9">
        <f>西津軽郡!O48</f>
        <v>94</v>
      </c>
      <c r="F48" s="28">
        <f>中津軽郡!O48</f>
        <v>9</v>
      </c>
      <c r="G48" s="28">
        <f>南津軽郡!O48</f>
        <v>299</v>
      </c>
      <c r="H48" s="29">
        <f>北津軽郡!O48</f>
        <v>419</v>
      </c>
      <c r="I48" s="28">
        <f>上北郡!O48</f>
        <v>1015</v>
      </c>
      <c r="J48" s="28">
        <f>下北郡!O48</f>
        <v>82</v>
      </c>
      <c r="K48" s="28">
        <f>三戸郡!O48</f>
        <v>693</v>
      </c>
      <c r="L48" s="28"/>
      <c r="M48" s="28"/>
      <c r="N48" s="38"/>
      <c r="O48" s="76">
        <f>SUM(D48:N48)</f>
        <v>2772</v>
      </c>
    </row>
    <row r="49" spans="1:15" ht="21" customHeight="1" thickBot="1">
      <c r="A49" s="109" t="s">
        <v>24</v>
      </c>
      <c r="B49" s="110"/>
      <c r="C49" s="111"/>
      <c r="D49" s="26">
        <f>東津軽郡!O49</f>
        <v>8681</v>
      </c>
      <c r="E49" s="9">
        <f>西津軽郡!O49</f>
        <v>6915</v>
      </c>
      <c r="F49" s="28">
        <f>中津軽郡!O49</f>
        <v>647</v>
      </c>
      <c r="G49" s="28">
        <f>南津軽郡!O49</f>
        <v>11996</v>
      </c>
      <c r="H49" s="29">
        <f>北津軽郡!O49</f>
        <v>14020</v>
      </c>
      <c r="I49" s="28">
        <f>上北郡!O49</f>
        <v>47017</v>
      </c>
      <c r="J49" s="28">
        <f>下北郡!O49</f>
        <v>6899</v>
      </c>
      <c r="K49" s="28">
        <f>三戸郡!O49</f>
        <v>28965</v>
      </c>
      <c r="L49" s="28"/>
      <c r="M49" s="28"/>
      <c r="N49" s="38"/>
      <c r="O49" s="76">
        <f>SUM(D49:N49)</f>
        <v>125140</v>
      </c>
    </row>
    <row r="50" spans="1:15" ht="21" customHeight="1">
      <c r="A50" s="164" t="s">
        <v>81</v>
      </c>
      <c r="B50" s="104" t="s">
        <v>25</v>
      </c>
      <c r="C50" s="7" t="s">
        <v>26</v>
      </c>
      <c r="D50" s="26">
        <f>東津軽郡!O50</f>
        <v>5000</v>
      </c>
      <c r="E50" s="28">
        <f>西津軽郡!O50</f>
        <v>4385</v>
      </c>
      <c r="F50" s="28">
        <f>中津軽郡!O50</f>
        <v>359</v>
      </c>
      <c r="G50" s="28">
        <f>南津軽郡!O50</f>
        <v>9032</v>
      </c>
      <c r="H50" s="29">
        <f>北津軽郡!O50</f>
        <v>10783</v>
      </c>
      <c r="I50" s="28">
        <f>上北郡!O50</f>
        <v>23123</v>
      </c>
      <c r="J50" s="28">
        <f>下北郡!O50</f>
        <v>3049</v>
      </c>
      <c r="K50" s="28">
        <f>三戸郡!O50</f>
        <v>17509</v>
      </c>
      <c r="L50" s="28"/>
      <c r="M50" s="28"/>
      <c r="N50" s="30"/>
      <c r="O50" s="79">
        <f>SUM(D50:N50)</f>
        <v>73240</v>
      </c>
    </row>
    <row r="51" spans="1:15" ht="21" customHeight="1">
      <c r="A51" s="113"/>
      <c r="B51" s="106"/>
      <c r="C51" s="10" t="s">
        <v>27</v>
      </c>
      <c r="D51" s="31">
        <f>東津軽郡!O51</f>
        <v>2986</v>
      </c>
      <c r="E51" s="12">
        <f>西津軽郡!O51</f>
        <v>3270</v>
      </c>
      <c r="F51" s="12">
        <f>中津軽郡!O51</f>
        <v>294</v>
      </c>
      <c r="G51" s="12">
        <f>南津軽郡!O51</f>
        <v>4584</v>
      </c>
      <c r="H51" s="32">
        <f>北津軽郡!O51</f>
        <v>7065</v>
      </c>
      <c r="I51" s="12">
        <f>上北郡!O51</f>
        <v>12956</v>
      </c>
      <c r="J51" s="12">
        <f>下北郡!O51</f>
        <v>2380</v>
      </c>
      <c r="K51" s="12">
        <f>三戸郡!O51</f>
        <v>12538</v>
      </c>
      <c r="L51" s="12"/>
      <c r="M51" s="12"/>
      <c r="N51" s="33"/>
      <c r="O51" s="74">
        <f>SUM(D51:N51)</f>
        <v>46073</v>
      </c>
    </row>
    <row r="52" spans="1:15" ht="21" customHeight="1">
      <c r="A52" s="113"/>
      <c r="B52" s="106"/>
      <c r="C52" s="10" t="s">
        <v>18</v>
      </c>
      <c r="D52" s="31">
        <f>東津軽郡!O52</f>
        <v>7986</v>
      </c>
      <c r="E52" s="12">
        <f>西津軽郡!O52</f>
        <v>7655</v>
      </c>
      <c r="F52" s="12">
        <f>中津軽郡!O52</f>
        <v>653</v>
      </c>
      <c r="G52" s="12">
        <f>南津軽郡!O52</f>
        <v>13616</v>
      </c>
      <c r="H52" s="32">
        <f>北津軽郡!O52</f>
        <v>17848</v>
      </c>
      <c r="I52" s="12">
        <f>上北郡!O52</f>
        <v>36079</v>
      </c>
      <c r="J52" s="12">
        <f>下北郡!O52</f>
        <v>5429</v>
      </c>
      <c r="K52" s="12">
        <f>三戸郡!O52</f>
        <v>30047</v>
      </c>
      <c r="L52" s="12"/>
      <c r="M52" s="12"/>
      <c r="N52" s="33"/>
      <c r="O52" s="74">
        <f>SUM(O50:O51)</f>
        <v>119313</v>
      </c>
    </row>
    <row r="53" spans="1:15" ht="21" customHeight="1">
      <c r="A53" s="113"/>
      <c r="B53" s="99" t="s">
        <v>80</v>
      </c>
      <c r="C53" s="100"/>
      <c r="D53" s="31">
        <f>東津軽郡!O53</f>
        <v>46</v>
      </c>
      <c r="E53" s="12">
        <f>西津軽郡!O53</f>
        <v>66</v>
      </c>
      <c r="F53" s="12">
        <f>中津軽郡!O53</f>
        <v>6</v>
      </c>
      <c r="G53" s="12">
        <f>南津軽郡!O53</f>
        <v>53</v>
      </c>
      <c r="H53" s="32">
        <f>北津軽郡!O53</f>
        <v>87</v>
      </c>
      <c r="I53" s="12">
        <f>上北郡!O53</f>
        <v>179</v>
      </c>
      <c r="J53" s="12">
        <f>下北郡!O53</f>
        <v>24</v>
      </c>
      <c r="K53" s="12">
        <f>三戸郡!O53</f>
        <v>129</v>
      </c>
      <c r="L53" s="12"/>
      <c r="M53" s="12"/>
      <c r="N53" s="33"/>
      <c r="O53" s="74">
        <f>SUM(D53:N53)</f>
        <v>590</v>
      </c>
    </row>
    <row r="54" spans="1:15" ht="21" customHeight="1" thickBot="1">
      <c r="A54" s="146"/>
      <c r="B54" s="162" t="s">
        <v>79</v>
      </c>
      <c r="C54" s="163"/>
      <c r="D54" s="71">
        <f>東津軽郡!O54</f>
        <v>257</v>
      </c>
      <c r="E54" s="19">
        <f>西津軽郡!O54</f>
        <v>200</v>
      </c>
      <c r="F54" s="34">
        <f>中津軽郡!O54</f>
        <v>29</v>
      </c>
      <c r="G54" s="34">
        <f>南津軽郡!O54</f>
        <v>323</v>
      </c>
      <c r="H54" s="72">
        <f>北津軽郡!O54</f>
        <v>434</v>
      </c>
      <c r="I54" s="34">
        <f>上北郡!O54</f>
        <v>1154</v>
      </c>
      <c r="J54" s="34">
        <f>下北郡!O54</f>
        <v>131</v>
      </c>
      <c r="K54" s="34">
        <f>三戸郡!O54</f>
        <v>846</v>
      </c>
      <c r="L54" s="34"/>
      <c r="M54" s="34"/>
      <c r="N54" s="36"/>
      <c r="O54" s="80">
        <f>SUM(D54:N54)</f>
        <v>3374</v>
      </c>
    </row>
    <row r="55" spans="1:15" ht="21" customHeight="1" thickBot="1">
      <c r="A55" s="115" t="s">
        <v>28</v>
      </c>
      <c r="B55" s="116"/>
      <c r="C55" s="117"/>
      <c r="D55" s="26">
        <f>東津軽郡!O55</f>
        <v>8289</v>
      </c>
      <c r="E55" s="9">
        <f>西津軽郡!O55</f>
        <v>7921</v>
      </c>
      <c r="F55" s="28">
        <f>中津軽郡!O55</f>
        <v>688</v>
      </c>
      <c r="G55" s="28">
        <f>南津軽郡!O55</f>
        <v>13992</v>
      </c>
      <c r="H55" s="29">
        <f>北津軽郡!O55</f>
        <v>18369</v>
      </c>
      <c r="I55" s="28">
        <f>上北郡!O55</f>
        <v>37412</v>
      </c>
      <c r="J55" s="28">
        <f>下北郡!O55</f>
        <v>5584</v>
      </c>
      <c r="K55" s="28">
        <f>三戸郡!O55</f>
        <v>31022</v>
      </c>
      <c r="L55" s="28"/>
      <c r="M55" s="28"/>
      <c r="N55" s="38"/>
      <c r="O55" s="76">
        <f>SUM(O52:O54)</f>
        <v>123277</v>
      </c>
    </row>
    <row r="56" spans="1:15" ht="23.25" customHeight="1" thickBot="1">
      <c r="A56" s="118" t="s">
        <v>78</v>
      </c>
      <c r="B56" s="119"/>
      <c r="C56" s="120"/>
      <c r="D56" s="81">
        <f>東津軽郡!O56</f>
        <v>16970</v>
      </c>
      <c r="E56" s="78">
        <f>西津軽郡!O56</f>
        <v>14836</v>
      </c>
      <c r="F56" s="78">
        <f>中津軽郡!O56</f>
        <v>1335</v>
      </c>
      <c r="G56" s="78">
        <f>南津軽郡!O56</f>
        <v>25988</v>
      </c>
      <c r="H56" s="82">
        <f>北津軽郡!O56</f>
        <v>32389</v>
      </c>
      <c r="I56" s="78">
        <f>上北郡!O56</f>
        <v>84429</v>
      </c>
      <c r="J56" s="78">
        <f>下北郡!O56</f>
        <v>12483</v>
      </c>
      <c r="K56" s="78">
        <f>三戸郡!O56</f>
        <v>59987</v>
      </c>
      <c r="L56" s="78"/>
      <c r="M56" s="78"/>
      <c r="N56" s="83"/>
      <c r="O56" s="76">
        <f>SUM(D56:N56)</f>
        <v>248417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A8:A10"/>
    <mergeCell ref="A59:O60"/>
    <mergeCell ref="B54:C54"/>
    <mergeCell ref="A41:B43"/>
    <mergeCell ref="B32:B34"/>
    <mergeCell ref="B50:B52"/>
    <mergeCell ref="A50:A54"/>
    <mergeCell ref="A49:C49"/>
    <mergeCell ref="A56:C56"/>
    <mergeCell ref="A44:B46"/>
    <mergeCell ref="B53:C53"/>
    <mergeCell ref="A47:C47"/>
    <mergeCell ref="A55:C55"/>
    <mergeCell ref="B38:B40"/>
    <mergeCell ref="A32:A40"/>
    <mergeCell ref="B29:B31"/>
    <mergeCell ref="A48:C48"/>
    <mergeCell ref="B23:B25"/>
    <mergeCell ref="A23:A31"/>
    <mergeCell ref="A11:A22"/>
    <mergeCell ref="B35:B37"/>
    <mergeCell ref="B26:B28"/>
    <mergeCell ref="B20:B22"/>
    <mergeCell ref="B17:B19"/>
    <mergeCell ref="B14:B16"/>
    <mergeCell ref="O7:O10"/>
    <mergeCell ref="B8:B10"/>
    <mergeCell ref="F7:F10"/>
    <mergeCell ref="B11:B13"/>
    <mergeCell ref="G7:G10"/>
    <mergeCell ref="L7:L10"/>
    <mergeCell ref="K7:K10"/>
    <mergeCell ref="D7:D10"/>
    <mergeCell ref="J7:J10"/>
    <mergeCell ref="I7:I10"/>
    <mergeCell ref="C8:C10"/>
    <mergeCell ref="H7:H10"/>
    <mergeCell ref="N7:N10"/>
    <mergeCell ref="M7:M10"/>
    <mergeCell ref="E7:E10"/>
    <mergeCell ref="A7:C7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  <c r="F4" s="23"/>
      <c r="G4" s="1" t="s">
        <v>113</v>
      </c>
    </row>
    <row r="5" spans="1:15" ht="15" customHeight="1">
      <c r="A5" s="6"/>
      <c r="B5" s="6"/>
      <c r="C5" s="6"/>
      <c r="D5" s="6"/>
      <c r="E5" s="6"/>
      <c r="O5" s="24"/>
    </row>
    <row r="6" spans="1:15" ht="15" customHeight="1" thickBot="1">
      <c r="O6" s="25"/>
    </row>
    <row r="7" spans="1:15" ht="48" customHeight="1">
      <c r="A7" s="147" t="s">
        <v>76</v>
      </c>
      <c r="B7" s="148"/>
      <c r="C7" s="149"/>
      <c r="D7" s="157" t="s">
        <v>112</v>
      </c>
      <c r="E7" s="131" t="s">
        <v>111</v>
      </c>
      <c r="F7" s="131" t="s">
        <v>110</v>
      </c>
      <c r="G7" s="131" t="s">
        <v>109</v>
      </c>
      <c r="H7" s="131" t="s">
        <v>108</v>
      </c>
      <c r="I7" s="131" t="s">
        <v>107</v>
      </c>
      <c r="J7" s="165" t="s">
        <v>106</v>
      </c>
      <c r="K7" s="131" t="s">
        <v>105</v>
      </c>
      <c r="L7" s="165" t="s">
        <v>29</v>
      </c>
      <c r="M7" s="131"/>
      <c r="N7" s="168"/>
      <c r="O7" s="150" t="s">
        <v>104</v>
      </c>
    </row>
    <row r="8" spans="1:15">
      <c r="A8" s="113" t="s">
        <v>12</v>
      </c>
      <c r="B8" s="125" t="s">
        <v>13</v>
      </c>
      <c r="C8" s="134" t="s">
        <v>14</v>
      </c>
      <c r="D8" s="171"/>
      <c r="E8" s="153"/>
      <c r="F8" s="153"/>
      <c r="G8" s="153"/>
      <c r="H8" s="153"/>
      <c r="I8" s="153"/>
      <c r="J8" s="166"/>
      <c r="K8" s="153"/>
      <c r="L8" s="166"/>
      <c r="M8" s="155"/>
      <c r="N8" s="169"/>
      <c r="O8" s="151"/>
    </row>
    <row r="9" spans="1:15">
      <c r="A9" s="113"/>
      <c r="B9" s="125"/>
      <c r="C9" s="134"/>
      <c r="D9" s="171"/>
      <c r="E9" s="153"/>
      <c r="F9" s="153"/>
      <c r="G9" s="153"/>
      <c r="H9" s="153"/>
      <c r="I9" s="153"/>
      <c r="J9" s="166"/>
      <c r="K9" s="153"/>
      <c r="L9" s="166"/>
      <c r="M9" s="155"/>
      <c r="N9" s="169"/>
      <c r="O9" s="151"/>
    </row>
    <row r="10" spans="1:15" ht="18.75" customHeight="1" thickBot="1">
      <c r="A10" s="146"/>
      <c r="B10" s="126"/>
      <c r="C10" s="135"/>
      <c r="D10" s="172"/>
      <c r="E10" s="154"/>
      <c r="F10" s="154"/>
      <c r="G10" s="154"/>
      <c r="H10" s="154"/>
      <c r="I10" s="154"/>
      <c r="J10" s="167"/>
      <c r="K10" s="153"/>
      <c r="L10" s="166"/>
      <c r="M10" s="156"/>
      <c r="N10" s="170"/>
      <c r="O10" s="152"/>
    </row>
    <row r="11" spans="1:15" ht="21" customHeight="1">
      <c r="A11" s="121" t="s">
        <v>62</v>
      </c>
      <c r="B11" s="127" t="s">
        <v>15</v>
      </c>
      <c r="C11" s="7" t="s">
        <v>16</v>
      </c>
      <c r="D11" s="26">
        <f>東津軽郡!O11</f>
        <v>491</v>
      </c>
      <c r="E11" s="27">
        <f>西津軽郡!O11</f>
        <v>460</v>
      </c>
      <c r="F11" s="28">
        <f>中津軽郡!O11</f>
        <v>38</v>
      </c>
      <c r="G11" s="28">
        <f>南津軽郡!O11</f>
        <v>498</v>
      </c>
      <c r="H11" s="28">
        <f>北津軽郡!O11</f>
        <v>837</v>
      </c>
      <c r="I11" s="28">
        <f>上北郡!D11+上北郡!E11</f>
        <v>439</v>
      </c>
      <c r="J11" s="28">
        <f>下北郡!O11</f>
        <v>352</v>
      </c>
      <c r="K11" s="28">
        <f t="shared" ref="K11:K56" si="0">SUM(D11:J11)</f>
        <v>3115</v>
      </c>
      <c r="L11" s="29">
        <f>SUM(県内10市!D11:J11)</f>
        <v>11246</v>
      </c>
      <c r="M11" s="28"/>
      <c r="N11" s="62"/>
      <c r="O11" s="79">
        <f t="shared" ref="O11:O18" si="1">SUM(K11:L11)</f>
        <v>14361</v>
      </c>
    </row>
    <row r="12" spans="1:15" ht="21" customHeight="1">
      <c r="A12" s="122"/>
      <c r="B12" s="125"/>
      <c r="C12" s="10" t="s">
        <v>17</v>
      </c>
      <c r="D12" s="31">
        <f>東津軽郡!O12</f>
        <v>48</v>
      </c>
      <c r="E12" s="11">
        <f>西津軽郡!O12</f>
        <v>53</v>
      </c>
      <c r="F12" s="12">
        <f>中津軽郡!O12</f>
        <v>2</v>
      </c>
      <c r="G12" s="12">
        <f>南津軽郡!O12</f>
        <v>157</v>
      </c>
      <c r="H12" s="12">
        <f>北津軽郡!O12</f>
        <v>197</v>
      </c>
      <c r="I12" s="12">
        <f>上北郡!D12+上北郡!E12</f>
        <v>81</v>
      </c>
      <c r="J12" s="12">
        <f>下北郡!O12</f>
        <v>97</v>
      </c>
      <c r="K12" s="12">
        <f t="shared" si="0"/>
        <v>635</v>
      </c>
      <c r="L12" s="12">
        <f>SUM(県内10市!D12:J12)</f>
        <v>4165</v>
      </c>
      <c r="M12" s="12"/>
      <c r="N12" s="63"/>
      <c r="O12" s="74">
        <f t="shared" si="1"/>
        <v>4800</v>
      </c>
    </row>
    <row r="13" spans="1:15" ht="21" customHeight="1">
      <c r="A13" s="122"/>
      <c r="B13" s="125"/>
      <c r="C13" s="10" t="s">
        <v>18</v>
      </c>
      <c r="D13" s="31">
        <f>東津軽郡!O13</f>
        <v>539</v>
      </c>
      <c r="E13" s="11">
        <f>西津軽郡!O13</f>
        <v>513</v>
      </c>
      <c r="F13" s="12">
        <f>中津軽郡!O13</f>
        <v>40</v>
      </c>
      <c r="G13" s="12">
        <f>南津軽郡!O13</f>
        <v>655</v>
      </c>
      <c r="H13" s="12">
        <f>北津軽郡!O13</f>
        <v>1034</v>
      </c>
      <c r="I13" s="12">
        <f>上北郡!D13+上北郡!E13</f>
        <v>520</v>
      </c>
      <c r="J13" s="12">
        <f>下北郡!O13</f>
        <v>449</v>
      </c>
      <c r="K13" s="12">
        <f t="shared" si="0"/>
        <v>3750</v>
      </c>
      <c r="L13" s="12">
        <f>SUM(県内10市!D13:J13)</f>
        <v>15411</v>
      </c>
      <c r="M13" s="12"/>
      <c r="N13" s="63"/>
      <c r="O13" s="74">
        <f t="shared" si="1"/>
        <v>19161</v>
      </c>
    </row>
    <row r="14" spans="1:15" ht="21" customHeight="1">
      <c r="A14" s="122"/>
      <c r="B14" s="125" t="s">
        <v>19</v>
      </c>
      <c r="C14" s="10" t="s">
        <v>16</v>
      </c>
      <c r="D14" s="31">
        <f>東津軽郡!O14</f>
        <v>993</v>
      </c>
      <c r="E14" s="11">
        <f>西津軽郡!O14</f>
        <v>583</v>
      </c>
      <c r="F14" s="12">
        <f>中津軽郡!O14</f>
        <v>100</v>
      </c>
      <c r="G14" s="12">
        <f>南津軽郡!O14</f>
        <v>1235</v>
      </c>
      <c r="H14" s="12">
        <f>北津軽郡!O14</f>
        <v>1512</v>
      </c>
      <c r="I14" s="12">
        <f>上北郡!D14+上北郡!E14</f>
        <v>572</v>
      </c>
      <c r="J14" s="12">
        <f>下北郡!O14</f>
        <v>526</v>
      </c>
      <c r="K14" s="12">
        <f t="shared" si="0"/>
        <v>5521</v>
      </c>
      <c r="L14" s="12">
        <f>SUM(県内10市!D14:J14)</f>
        <v>22683</v>
      </c>
      <c r="M14" s="12"/>
      <c r="N14" s="63"/>
      <c r="O14" s="74">
        <f t="shared" si="1"/>
        <v>28204</v>
      </c>
    </row>
    <row r="15" spans="1:15" ht="21" customHeight="1">
      <c r="A15" s="122"/>
      <c r="B15" s="125"/>
      <c r="C15" s="10" t="s">
        <v>17</v>
      </c>
      <c r="D15" s="31">
        <f>東津軽郡!O15</f>
        <v>5</v>
      </c>
      <c r="E15" s="11">
        <f>西津軽郡!O15</f>
        <v>7</v>
      </c>
      <c r="F15" s="12">
        <f>中津軽郡!O15</f>
        <v>3</v>
      </c>
      <c r="G15" s="12">
        <f>南津軽郡!O15</f>
        <v>33</v>
      </c>
      <c r="H15" s="12">
        <f>北津軽郡!O15</f>
        <v>26</v>
      </c>
      <c r="I15" s="12">
        <f>上北郡!D15+上北郡!E15</f>
        <v>1</v>
      </c>
      <c r="J15" s="12">
        <f>下北郡!O15</f>
        <v>6</v>
      </c>
      <c r="K15" s="12">
        <f t="shared" si="0"/>
        <v>81</v>
      </c>
      <c r="L15" s="12">
        <f>SUM(県内10市!D15:J15)</f>
        <v>347</v>
      </c>
      <c r="M15" s="12"/>
      <c r="N15" s="63"/>
      <c r="O15" s="74">
        <f t="shared" si="1"/>
        <v>428</v>
      </c>
    </row>
    <row r="16" spans="1:15" ht="21" customHeight="1">
      <c r="A16" s="122"/>
      <c r="B16" s="125"/>
      <c r="C16" s="10" t="s">
        <v>18</v>
      </c>
      <c r="D16" s="31">
        <f>東津軽郡!O16</f>
        <v>998</v>
      </c>
      <c r="E16" s="11">
        <f>西津軽郡!O16</f>
        <v>590</v>
      </c>
      <c r="F16" s="12">
        <f>中津軽郡!O16</f>
        <v>103</v>
      </c>
      <c r="G16" s="12">
        <f>南津軽郡!O16</f>
        <v>1268</v>
      </c>
      <c r="H16" s="12">
        <f>北津軽郡!O16</f>
        <v>1538</v>
      </c>
      <c r="I16" s="12">
        <f>上北郡!D16+上北郡!E16</f>
        <v>573</v>
      </c>
      <c r="J16" s="12">
        <f>下北郡!O16</f>
        <v>532</v>
      </c>
      <c r="K16" s="12">
        <f t="shared" si="0"/>
        <v>5602</v>
      </c>
      <c r="L16" s="12">
        <f>SUM(県内10市!D16:J16)</f>
        <v>23030</v>
      </c>
      <c r="M16" s="12"/>
      <c r="N16" s="63"/>
      <c r="O16" s="74">
        <f t="shared" si="1"/>
        <v>28632</v>
      </c>
    </row>
    <row r="17" spans="1:15" ht="21" customHeight="1">
      <c r="A17" s="122"/>
      <c r="B17" s="125" t="s">
        <v>20</v>
      </c>
      <c r="C17" s="10" t="s">
        <v>16</v>
      </c>
      <c r="D17" s="31">
        <f>東津軽郡!O17</f>
        <v>4</v>
      </c>
      <c r="E17" s="11">
        <f>西津軽郡!O17</f>
        <v>2</v>
      </c>
      <c r="F17" s="12">
        <f>中津軽郡!O17</f>
        <v>0</v>
      </c>
      <c r="G17" s="12">
        <f>南津軽郡!O17</f>
        <v>1</v>
      </c>
      <c r="H17" s="12">
        <f>北津軽郡!O17</f>
        <v>1</v>
      </c>
      <c r="I17" s="12">
        <f>上北郡!D17+上北郡!E17</f>
        <v>4</v>
      </c>
      <c r="J17" s="12">
        <f>下北郡!O17</f>
        <v>0</v>
      </c>
      <c r="K17" s="12">
        <f t="shared" si="0"/>
        <v>12</v>
      </c>
      <c r="L17" s="12">
        <f>SUM(県内10市!D17:J17)</f>
        <v>106</v>
      </c>
      <c r="M17" s="12"/>
      <c r="N17" s="63"/>
      <c r="O17" s="74">
        <f t="shared" si="1"/>
        <v>118</v>
      </c>
    </row>
    <row r="18" spans="1:15" ht="21" customHeight="1">
      <c r="A18" s="122"/>
      <c r="B18" s="125"/>
      <c r="C18" s="10" t="s">
        <v>17</v>
      </c>
      <c r="D18" s="31">
        <f>東津軽郡!O18</f>
        <v>4</v>
      </c>
      <c r="E18" s="11">
        <f>西津軽郡!O18</f>
        <v>1</v>
      </c>
      <c r="F18" s="12">
        <f>中津軽郡!O18</f>
        <v>0</v>
      </c>
      <c r="G18" s="12">
        <f>南津軽郡!O18</f>
        <v>15</v>
      </c>
      <c r="H18" s="12">
        <f>北津軽郡!O18</f>
        <v>4</v>
      </c>
      <c r="I18" s="12">
        <f>上北郡!D18+上北郡!E18</f>
        <v>2</v>
      </c>
      <c r="J18" s="12">
        <f>下北郡!O18</f>
        <v>7</v>
      </c>
      <c r="K18" s="12">
        <f t="shared" si="0"/>
        <v>33</v>
      </c>
      <c r="L18" s="12">
        <f>SUM(県内10市!D18:J18)</f>
        <v>223</v>
      </c>
      <c r="M18" s="12"/>
      <c r="N18" s="63"/>
      <c r="O18" s="74">
        <f t="shared" si="1"/>
        <v>256</v>
      </c>
    </row>
    <row r="19" spans="1:15" ht="21" customHeight="1">
      <c r="A19" s="122"/>
      <c r="B19" s="125"/>
      <c r="C19" s="10" t="s">
        <v>18</v>
      </c>
      <c r="D19" s="31">
        <f>東津軽郡!O19</f>
        <v>8</v>
      </c>
      <c r="E19" s="11">
        <f>西津軽郡!O19</f>
        <v>3</v>
      </c>
      <c r="F19" s="12">
        <f>中津軽郡!O19</f>
        <v>0</v>
      </c>
      <c r="G19" s="12">
        <f>南津軽郡!O19</f>
        <v>16</v>
      </c>
      <c r="H19" s="12">
        <f>北津軽郡!O19</f>
        <v>5</v>
      </c>
      <c r="I19" s="12">
        <f>上北郡!D19+上北郡!E19</f>
        <v>6</v>
      </c>
      <c r="J19" s="12">
        <f>下北郡!O19</f>
        <v>7</v>
      </c>
      <c r="K19" s="12">
        <f t="shared" si="0"/>
        <v>45</v>
      </c>
      <c r="L19" s="12">
        <f>SUM(県内10市!D19:J19)</f>
        <v>329</v>
      </c>
      <c r="M19" s="12"/>
      <c r="N19" s="63"/>
      <c r="O19" s="74">
        <f>SUM(O17:O18)</f>
        <v>374</v>
      </c>
    </row>
    <row r="20" spans="1:15" ht="21" customHeight="1">
      <c r="A20" s="122"/>
      <c r="B20" s="125" t="s">
        <v>54</v>
      </c>
      <c r="C20" s="10" t="s">
        <v>16</v>
      </c>
      <c r="D20" s="31">
        <f>東津軽郡!O20</f>
        <v>1488</v>
      </c>
      <c r="E20" s="11">
        <f>西津軽郡!O20</f>
        <v>1045</v>
      </c>
      <c r="F20" s="12">
        <f>中津軽郡!O20</f>
        <v>138</v>
      </c>
      <c r="G20" s="12">
        <f>南津軽郡!O20</f>
        <v>1734</v>
      </c>
      <c r="H20" s="12">
        <f>北津軽郡!O20</f>
        <v>2350</v>
      </c>
      <c r="I20" s="12">
        <f>上北郡!D20+上北郡!E20</f>
        <v>1015</v>
      </c>
      <c r="J20" s="12">
        <f>下北郡!O20</f>
        <v>878</v>
      </c>
      <c r="K20" s="12">
        <f t="shared" si="0"/>
        <v>8648</v>
      </c>
      <c r="L20" s="12">
        <f>SUM(県内10市!D20:J20)</f>
        <v>34035</v>
      </c>
      <c r="M20" s="12"/>
      <c r="N20" s="63"/>
      <c r="O20" s="74">
        <f>O11+O14+O17</f>
        <v>42683</v>
      </c>
    </row>
    <row r="21" spans="1:15" ht="21" customHeight="1">
      <c r="A21" s="122"/>
      <c r="B21" s="125"/>
      <c r="C21" s="10" t="s">
        <v>17</v>
      </c>
      <c r="D21" s="31">
        <f>東津軽郡!O21</f>
        <v>57</v>
      </c>
      <c r="E21" s="11">
        <f>西津軽郡!O21</f>
        <v>61</v>
      </c>
      <c r="F21" s="12">
        <f>中津軽郡!O21</f>
        <v>5</v>
      </c>
      <c r="G21" s="12">
        <f>南津軽郡!O21</f>
        <v>205</v>
      </c>
      <c r="H21" s="12">
        <f>北津軽郡!O21</f>
        <v>227</v>
      </c>
      <c r="I21" s="12">
        <f>上北郡!D21+上北郡!E21</f>
        <v>84</v>
      </c>
      <c r="J21" s="12">
        <f>下北郡!O21</f>
        <v>110</v>
      </c>
      <c r="K21" s="12">
        <f t="shared" si="0"/>
        <v>749</v>
      </c>
      <c r="L21" s="12">
        <f>SUM(県内10市!D21:J21)</f>
        <v>4735</v>
      </c>
      <c r="M21" s="12"/>
      <c r="N21" s="63"/>
      <c r="O21" s="74">
        <f>O12+O15+O18</f>
        <v>5484</v>
      </c>
    </row>
    <row r="22" spans="1:15" ht="21" customHeight="1" thickBot="1">
      <c r="A22" s="123"/>
      <c r="B22" s="126"/>
      <c r="C22" s="13" t="s">
        <v>18</v>
      </c>
      <c r="D22" s="71">
        <f>東津軽郡!O22</f>
        <v>1545</v>
      </c>
      <c r="E22" s="86">
        <f>西津軽郡!O22</f>
        <v>1106</v>
      </c>
      <c r="F22" s="34">
        <f>中津軽郡!O22</f>
        <v>143</v>
      </c>
      <c r="G22" s="34">
        <f>南津軽郡!O22</f>
        <v>1939</v>
      </c>
      <c r="H22" s="34">
        <f>北津軽郡!O22</f>
        <v>2577</v>
      </c>
      <c r="I22" s="34">
        <f>上北郡!D22+上北郡!E22</f>
        <v>1099</v>
      </c>
      <c r="J22" s="34">
        <f>下北郡!O22</f>
        <v>988</v>
      </c>
      <c r="K22" s="34">
        <f t="shared" si="0"/>
        <v>9397</v>
      </c>
      <c r="L22" s="72">
        <f>SUM(県内10市!D22:J22)</f>
        <v>38770</v>
      </c>
      <c r="M22" s="21"/>
      <c r="N22" s="64"/>
      <c r="O22" s="80">
        <f t="shared" ref="O22:O28" si="2">SUM(K22:L22)</f>
        <v>48167</v>
      </c>
    </row>
    <row r="23" spans="1:15" ht="21" customHeight="1">
      <c r="A23" s="121" t="s">
        <v>58</v>
      </c>
      <c r="B23" s="127" t="s">
        <v>15</v>
      </c>
      <c r="C23" s="7" t="s">
        <v>16</v>
      </c>
      <c r="D23" s="26">
        <f>東津軽郡!O23</f>
        <v>23</v>
      </c>
      <c r="E23" s="27">
        <f>西津軽郡!O23</f>
        <v>11</v>
      </c>
      <c r="F23" s="28">
        <f>中津軽郡!O23</f>
        <v>3</v>
      </c>
      <c r="G23" s="28">
        <f>南津軽郡!O23</f>
        <v>8</v>
      </c>
      <c r="H23" s="28">
        <f>北津軽郡!O23</f>
        <v>16</v>
      </c>
      <c r="I23" s="28">
        <f>上北郡!D23+上北郡!E23</f>
        <v>13</v>
      </c>
      <c r="J23" s="28">
        <f>下北郡!O23</f>
        <v>14</v>
      </c>
      <c r="K23" s="28">
        <f t="shared" si="0"/>
        <v>88</v>
      </c>
      <c r="L23" s="29">
        <f>SUM(県内10市!D23:J23)</f>
        <v>165</v>
      </c>
      <c r="M23" s="9"/>
      <c r="N23" s="65"/>
      <c r="O23" s="79">
        <f t="shared" si="2"/>
        <v>253</v>
      </c>
    </row>
    <row r="24" spans="1:15" ht="21" customHeight="1">
      <c r="A24" s="122"/>
      <c r="B24" s="125"/>
      <c r="C24" s="10" t="s">
        <v>17</v>
      </c>
      <c r="D24" s="31">
        <f>東津軽郡!O24</f>
        <v>16</v>
      </c>
      <c r="E24" s="11">
        <f>西津軽郡!O24</f>
        <v>33</v>
      </c>
      <c r="F24" s="12">
        <f>中津軽郡!O24</f>
        <v>0</v>
      </c>
      <c r="G24" s="12">
        <f>南津軽郡!O24</f>
        <v>5</v>
      </c>
      <c r="H24" s="12">
        <f>北津軽郡!O24</f>
        <v>46</v>
      </c>
      <c r="I24" s="12">
        <f>上北郡!D24+上北郡!E24</f>
        <v>13</v>
      </c>
      <c r="J24" s="12">
        <f>下北郡!O24</f>
        <v>22</v>
      </c>
      <c r="K24" s="12">
        <f t="shared" si="0"/>
        <v>135</v>
      </c>
      <c r="L24" s="12">
        <f>SUM(県内10市!D24:J24)</f>
        <v>623</v>
      </c>
      <c r="M24" s="12"/>
      <c r="N24" s="63"/>
      <c r="O24" s="74">
        <f t="shared" si="2"/>
        <v>758</v>
      </c>
    </row>
    <row r="25" spans="1:15" ht="21" customHeight="1">
      <c r="A25" s="122"/>
      <c r="B25" s="125"/>
      <c r="C25" s="10" t="s">
        <v>18</v>
      </c>
      <c r="D25" s="31">
        <f>東津軽郡!O25</f>
        <v>39</v>
      </c>
      <c r="E25" s="11">
        <f>西津軽郡!O25</f>
        <v>44</v>
      </c>
      <c r="F25" s="12">
        <f>中津軽郡!O25</f>
        <v>3</v>
      </c>
      <c r="G25" s="12">
        <f>南津軽郡!O25</f>
        <v>13</v>
      </c>
      <c r="H25" s="12">
        <f>北津軽郡!O25</f>
        <v>62</v>
      </c>
      <c r="I25" s="12">
        <f>上北郡!D25+上北郡!E25</f>
        <v>26</v>
      </c>
      <c r="J25" s="12">
        <f>下北郡!O25</f>
        <v>36</v>
      </c>
      <c r="K25" s="12">
        <f t="shared" si="0"/>
        <v>223</v>
      </c>
      <c r="L25" s="12">
        <f>SUM(県内10市!D25:J25)</f>
        <v>788</v>
      </c>
      <c r="M25" s="12"/>
      <c r="N25" s="63"/>
      <c r="O25" s="74">
        <f t="shared" si="2"/>
        <v>1011</v>
      </c>
    </row>
    <row r="26" spans="1:15" ht="21" customHeight="1">
      <c r="A26" s="122"/>
      <c r="B26" s="125" t="s">
        <v>19</v>
      </c>
      <c r="C26" s="10" t="s">
        <v>16</v>
      </c>
      <c r="D26" s="31">
        <f>東津軽郡!O26</f>
        <v>54</v>
      </c>
      <c r="E26" s="11">
        <f>西津軽郡!O26</f>
        <v>51</v>
      </c>
      <c r="F26" s="12">
        <f>中津軽郡!O26</f>
        <v>5</v>
      </c>
      <c r="G26" s="12">
        <f>南津軽郡!O26</f>
        <v>32</v>
      </c>
      <c r="H26" s="12">
        <f>北津軽郡!O26</f>
        <v>26</v>
      </c>
      <c r="I26" s="12">
        <f>上北郡!D26+上北郡!E26</f>
        <v>31</v>
      </c>
      <c r="J26" s="12">
        <f>下北郡!O26</f>
        <v>17</v>
      </c>
      <c r="K26" s="12">
        <f t="shared" si="0"/>
        <v>216</v>
      </c>
      <c r="L26" s="12">
        <f>SUM(県内10市!D26:J26)</f>
        <v>825</v>
      </c>
      <c r="M26" s="12"/>
      <c r="N26" s="63"/>
      <c r="O26" s="74">
        <f t="shared" si="2"/>
        <v>1041</v>
      </c>
    </row>
    <row r="27" spans="1:15" ht="21" customHeight="1">
      <c r="A27" s="122"/>
      <c r="B27" s="125"/>
      <c r="C27" s="10" t="s">
        <v>17</v>
      </c>
      <c r="D27" s="31">
        <f>東津軽郡!O27</f>
        <v>8</v>
      </c>
      <c r="E27" s="11">
        <f>西津軽郡!O27</f>
        <v>16</v>
      </c>
      <c r="F27" s="12">
        <f>中津軽郡!O27</f>
        <v>0</v>
      </c>
      <c r="G27" s="12">
        <f>南津軽郡!O27</f>
        <v>0</v>
      </c>
      <c r="H27" s="12">
        <f>北津軽郡!O27</f>
        <v>20</v>
      </c>
      <c r="I27" s="12">
        <f>上北郡!D27+上北郡!E27</f>
        <v>6</v>
      </c>
      <c r="J27" s="12">
        <f>下北郡!O27</f>
        <v>11</v>
      </c>
      <c r="K27" s="12">
        <f t="shared" si="0"/>
        <v>61</v>
      </c>
      <c r="L27" s="12">
        <f>SUM(県内10市!D27:J27)</f>
        <v>175</v>
      </c>
      <c r="M27" s="12"/>
      <c r="N27" s="63"/>
      <c r="O27" s="74">
        <f t="shared" si="2"/>
        <v>236</v>
      </c>
    </row>
    <row r="28" spans="1:15" ht="21" customHeight="1">
      <c r="A28" s="122"/>
      <c r="B28" s="125"/>
      <c r="C28" s="10" t="s">
        <v>18</v>
      </c>
      <c r="D28" s="31">
        <f>東津軽郡!O28</f>
        <v>62</v>
      </c>
      <c r="E28" s="11">
        <f>西津軽郡!O28</f>
        <v>67</v>
      </c>
      <c r="F28" s="12">
        <f>中津軽郡!O28</f>
        <v>5</v>
      </c>
      <c r="G28" s="12">
        <f>南津軽郡!O28</f>
        <v>32</v>
      </c>
      <c r="H28" s="12">
        <f>北津軽郡!O28</f>
        <v>46</v>
      </c>
      <c r="I28" s="12">
        <f>上北郡!D28+上北郡!E28</f>
        <v>37</v>
      </c>
      <c r="J28" s="12">
        <f>下北郡!O28</f>
        <v>28</v>
      </c>
      <c r="K28" s="12">
        <f t="shared" si="0"/>
        <v>277</v>
      </c>
      <c r="L28" s="12">
        <f>SUM(県内10市!D28:J28)</f>
        <v>1000</v>
      </c>
      <c r="M28" s="12"/>
      <c r="N28" s="63"/>
      <c r="O28" s="74">
        <f t="shared" si="2"/>
        <v>1277</v>
      </c>
    </row>
    <row r="29" spans="1:15" ht="21" customHeight="1">
      <c r="A29" s="122"/>
      <c r="B29" s="125" t="s">
        <v>54</v>
      </c>
      <c r="C29" s="10" t="s">
        <v>16</v>
      </c>
      <c r="D29" s="31">
        <f>東津軽郡!O29</f>
        <v>77</v>
      </c>
      <c r="E29" s="11">
        <f>西津軽郡!O29</f>
        <v>62</v>
      </c>
      <c r="F29" s="12">
        <f>中津軽郡!O29</f>
        <v>8</v>
      </c>
      <c r="G29" s="12">
        <f>南津軽郡!O29</f>
        <v>40</v>
      </c>
      <c r="H29" s="12">
        <f>北津軽郡!O29</f>
        <v>42</v>
      </c>
      <c r="I29" s="12">
        <f>上北郡!D29+上北郡!E29</f>
        <v>44</v>
      </c>
      <c r="J29" s="12">
        <f>下北郡!O29</f>
        <v>31</v>
      </c>
      <c r="K29" s="12">
        <f t="shared" si="0"/>
        <v>304</v>
      </c>
      <c r="L29" s="12">
        <f>SUM(県内10市!D29:J29)</f>
        <v>990</v>
      </c>
      <c r="M29" s="12"/>
      <c r="N29" s="63"/>
      <c r="O29" s="74">
        <f>O23+O26</f>
        <v>1294</v>
      </c>
    </row>
    <row r="30" spans="1:15" ht="21" customHeight="1">
      <c r="A30" s="122"/>
      <c r="B30" s="125"/>
      <c r="C30" s="10" t="s">
        <v>17</v>
      </c>
      <c r="D30" s="31">
        <f>東津軽郡!O30</f>
        <v>24</v>
      </c>
      <c r="E30" s="11">
        <f>西津軽郡!O30</f>
        <v>49</v>
      </c>
      <c r="F30" s="12">
        <f>中津軽郡!O30</f>
        <v>0</v>
      </c>
      <c r="G30" s="12">
        <f>南津軽郡!O30</f>
        <v>5</v>
      </c>
      <c r="H30" s="12">
        <f>北津軽郡!O30</f>
        <v>66</v>
      </c>
      <c r="I30" s="12">
        <f>上北郡!D30+上北郡!E30</f>
        <v>19</v>
      </c>
      <c r="J30" s="12">
        <f>下北郡!O30</f>
        <v>33</v>
      </c>
      <c r="K30" s="12">
        <f t="shared" si="0"/>
        <v>196</v>
      </c>
      <c r="L30" s="12">
        <f>SUM(県内10市!D30:J30)</f>
        <v>798</v>
      </c>
      <c r="M30" s="12"/>
      <c r="N30" s="63"/>
      <c r="O30" s="74">
        <f>O24+O27</f>
        <v>994</v>
      </c>
    </row>
    <row r="31" spans="1:15" ht="21" customHeight="1" thickBot="1">
      <c r="A31" s="123"/>
      <c r="B31" s="126"/>
      <c r="C31" s="13" t="s">
        <v>18</v>
      </c>
      <c r="D31" s="71">
        <f>東津軽郡!O31</f>
        <v>101</v>
      </c>
      <c r="E31" s="86">
        <f>西津軽郡!O31</f>
        <v>111</v>
      </c>
      <c r="F31" s="34">
        <f>中津軽郡!O31</f>
        <v>8</v>
      </c>
      <c r="G31" s="34">
        <f>南津軽郡!O31</f>
        <v>45</v>
      </c>
      <c r="H31" s="34">
        <f>北津軽郡!O31</f>
        <v>108</v>
      </c>
      <c r="I31" s="34">
        <f>上北郡!D31+上北郡!E31</f>
        <v>63</v>
      </c>
      <c r="J31" s="34">
        <f>下北郡!O31</f>
        <v>64</v>
      </c>
      <c r="K31" s="34">
        <f t="shared" si="0"/>
        <v>500</v>
      </c>
      <c r="L31" s="72">
        <f>SUM(県内10市!D31:J31)</f>
        <v>1788</v>
      </c>
      <c r="M31" s="44"/>
      <c r="N31" s="66"/>
      <c r="O31" s="80">
        <f t="shared" ref="O31:O37" si="3">SUM(K31:L31)</f>
        <v>2288</v>
      </c>
    </row>
    <row r="32" spans="1:15" ht="21" customHeight="1">
      <c r="A32" s="121" t="s">
        <v>103</v>
      </c>
      <c r="B32" s="127" t="s">
        <v>15</v>
      </c>
      <c r="C32" s="7" t="s">
        <v>16</v>
      </c>
      <c r="D32" s="26">
        <f>東津軽郡!O32</f>
        <v>2618</v>
      </c>
      <c r="E32" s="27">
        <f>西津軽郡!O32</f>
        <v>1971</v>
      </c>
      <c r="F32" s="28">
        <f>中津軽郡!O32</f>
        <v>196</v>
      </c>
      <c r="G32" s="28">
        <f>南津軽郡!O32</f>
        <v>3694</v>
      </c>
      <c r="H32" s="28">
        <f>北津軽郡!O32</f>
        <v>4309</v>
      </c>
      <c r="I32" s="28">
        <f>上北郡!D32+上北郡!E32</f>
        <v>2360</v>
      </c>
      <c r="J32" s="28">
        <f>下北郡!O32</f>
        <v>2179</v>
      </c>
      <c r="K32" s="28">
        <f t="shared" si="0"/>
        <v>17327</v>
      </c>
      <c r="L32" s="29">
        <f>SUM(県内10市!D32:J32)</f>
        <v>81304</v>
      </c>
      <c r="M32" s="19"/>
      <c r="N32" s="67"/>
      <c r="O32" s="79">
        <f t="shared" si="3"/>
        <v>98631</v>
      </c>
    </row>
    <row r="33" spans="1:16" ht="21" customHeight="1">
      <c r="A33" s="122"/>
      <c r="B33" s="125"/>
      <c r="C33" s="10" t="s">
        <v>17</v>
      </c>
      <c r="D33" s="31">
        <f>東津軽郡!O33</f>
        <v>10</v>
      </c>
      <c r="E33" s="11">
        <f>西津軽郡!O33</f>
        <v>3</v>
      </c>
      <c r="F33" s="12">
        <f>中津軽郡!O33</f>
        <v>0</v>
      </c>
      <c r="G33" s="12">
        <f>南津軽郡!O33</f>
        <v>10</v>
      </c>
      <c r="H33" s="12">
        <f>北津軽郡!O33</f>
        <v>12</v>
      </c>
      <c r="I33" s="12">
        <f>上北郡!D33+上北郡!E33</f>
        <v>7</v>
      </c>
      <c r="J33" s="12">
        <f>下北郡!O33</f>
        <v>35</v>
      </c>
      <c r="K33" s="12">
        <f t="shared" si="0"/>
        <v>77</v>
      </c>
      <c r="L33" s="12">
        <f>SUM(県内10市!D33:J33)</f>
        <v>378</v>
      </c>
      <c r="M33" s="12"/>
      <c r="N33" s="63"/>
      <c r="O33" s="74">
        <f t="shared" si="3"/>
        <v>455</v>
      </c>
    </row>
    <row r="34" spans="1:16" ht="21" customHeight="1">
      <c r="A34" s="122"/>
      <c r="B34" s="125"/>
      <c r="C34" s="10" t="s">
        <v>18</v>
      </c>
      <c r="D34" s="31">
        <f>東津軽郡!O34</f>
        <v>2628</v>
      </c>
      <c r="E34" s="11">
        <f>西津軽郡!O34</f>
        <v>1974</v>
      </c>
      <c r="F34" s="12">
        <f>中津軽郡!O34</f>
        <v>196</v>
      </c>
      <c r="G34" s="12">
        <f>南津軽郡!O34</f>
        <v>3704</v>
      </c>
      <c r="H34" s="12">
        <f>北津軽郡!O34</f>
        <v>4321</v>
      </c>
      <c r="I34" s="12">
        <f>上北郡!D34+上北郡!E34</f>
        <v>2367</v>
      </c>
      <c r="J34" s="12">
        <f>下北郡!O34</f>
        <v>2214</v>
      </c>
      <c r="K34" s="12">
        <f t="shared" si="0"/>
        <v>17404</v>
      </c>
      <c r="L34" s="12">
        <f>SUM(県内10市!D34:J34)</f>
        <v>81682</v>
      </c>
      <c r="M34" s="12"/>
      <c r="N34" s="63"/>
      <c r="O34" s="74">
        <f t="shared" si="3"/>
        <v>99086</v>
      </c>
    </row>
    <row r="35" spans="1:16" ht="21" customHeight="1">
      <c r="A35" s="122"/>
      <c r="B35" s="125" t="s">
        <v>19</v>
      </c>
      <c r="C35" s="10" t="s">
        <v>16</v>
      </c>
      <c r="D35" s="31">
        <f>東津軽郡!O35</f>
        <v>3682</v>
      </c>
      <c r="E35" s="11">
        <f>西津軽郡!O35</f>
        <v>3106</v>
      </c>
      <c r="F35" s="12">
        <f>中津軽郡!O35</f>
        <v>240</v>
      </c>
      <c r="G35" s="12">
        <f>南津軽郡!O35</f>
        <v>5372</v>
      </c>
      <c r="H35" s="12">
        <f>北津軽郡!O35</f>
        <v>5734</v>
      </c>
      <c r="I35" s="12">
        <f>上北郡!D35+上北郡!E35</f>
        <v>3385</v>
      </c>
      <c r="J35" s="12">
        <f>下北郡!O35</f>
        <v>3123</v>
      </c>
      <c r="K35" s="12">
        <f t="shared" si="0"/>
        <v>24642</v>
      </c>
      <c r="L35" s="12">
        <f>SUM(県内10市!D35:J35)</f>
        <v>113917</v>
      </c>
      <c r="M35" s="12"/>
      <c r="N35" s="63"/>
      <c r="O35" s="74">
        <f t="shared" si="3"/>
        <v>138559</v>
      </c>
    </row>
    <row r="36" spans="1:16" ht="21" customHeight="1">
      <c r="A36" s="122"/>
      <c r="B36" s="125"/>
      <c r="C36" s="10" t="s">
        <v>17</v>
      </c>
      <c r="D36" s="31">
        <f>東津軽郡!O36</f>
        <v>6</v>
      </c>
      <c r="E36" s="11">
        <f>西津軽郡!O36</f>
        <v>14</v>
      </c>
      <c r="F36" s="12">
        <f>中津軽郡!O36</f>
        <v>0</v>
      </c>
      <c r="G36" s="12">
        <f>南津軽郡!O36</f>
        <v>19</v>
      </c>
      <c r="H36" s="12">
        <f>北津軽郡!O36</f>
        <v>25</v>
      </c>
      <c r="I36" s="12">
        <f>上北郡!D36+上北郡!E36</f>
        <v>34</v>
      </c>
      <c r="J36" s="12">
        <f>下北郡!O36</f>
        <v>2</v>
      </c>
      <c r="K36" s="12">
        <f t="shared" si="0"/>
        <v>100</v>
      </c>
      <c r="L36" s="12">
        <f>SUM(県内10市!D36:J36)</f>
        <v>1300</v>
      </c>
      <c r="M36" s="12"/>
      <c r="N36" s="63"/>
      <c r="O36" s="74">
        <f t="shared" si="3"/>
        <v>1400</v>
      </c>
    </row>
    <row r="37" spans="1:16" ht="21" customHeight="1">
      <c r="A37" s="122"/>
      <c r="B37" s="125"/>
      <c r="C37" s="10" t="s">
        <v>18</v>
      </c>
      <c r="D37" s="31">
        <f>東津軽郡!O37</f>
        <v>3688</v>
      </c>
      <c r="E37" s="11">
        <f>西津軽郡!O37</f>
        <v>3120</v>
      </c>
      <c r="F37" s="12">
        <f>中津軽郡!O37</f>
        <v>240</v>
      </c>
      <c r="G37" s="12">
        <f>南津軽郡!O37</f>
        <v>5391</v>
      </c>
      <c r="H37" s="12">
        <f>北津軽郡!O37</f>
        <v>5759</v>
      </c>
      <c r="I37" s="12">
        <f>上北郡!D37+上北郡!E37</f>
        <v>3419</v>
      </c>
      <c r="J37" s="12">
        <f>下北郡!O37</f>
        <v>3125</v>
      </c>
      <c r="K37" s="12">
        <f t="shared" si="0"/>
        <v>24742</v>
      </c>
      <c r="L37" s="12">
        <f>SUM(県内10市!D37:J37)</f>
        <v>115217</v>
      </c>
      <c r="M37" s="12"/>
      <c r="N37" s="63"/>
      <c r="O37" s="74">
        <f t="shared" si="3"/>
        <v>139959</v>
      </c>
    </row>
    <row r="38" spans="1:16" ht="21" customHeight="1">
      <c r="A38" s="122"/>
      <c r="B38" s="125" t="s">
        <v>102</v>
      </c>
      <c r="C38" s="10" t="s">
        <v>16</v>
      </c>
      <c r="D38" s="31">
        <f>東津軽郡!O38</f>
        <v>6300</v>
      </c>
      <c r="E38" s="11">
        <f>西津軽郡!O38</f>
        <v>5077</v>
      </c>
      <c r="F38" s="12">
        <f>中津軽郡!O38</f>
        <v>436</v>
      </c>
      <c r="G38" s="12">
        <f>南津軽郡!O38</f>
        <v>9066</v>
      </c>
      <c r="H38" s="12">
        <f>北津軽郡!O38</f>
        <v>10043</v>
      </c>
      <c r="I38" s="12">
        <f>上北郡!D38+上北郡!E38</f>
        <v>5745</v>
      </c>
      <c r="J38" s="12">
        <f>下北郡!O38</f>
        <v>5302</v>
      </c>
      <c r="K38" s="12">
        <f t="shared" si="0"/>
        <v>41969</v>
      </c>
      <c r="L38" s="12">
        <f>SUM(県内10市!D38:J38)</f>
        <v>195221</v>
      </c>
      <c r="M38" s="12"/>
      <c r="N38" s="63"/>
      <c r="O38" s="74">
        <f>O32+O35</f>
        <v>237190</v>
      </c>
    </row>
    <row r="39" spans="1:16" ht="21" customHeight="1">
      <c r="A39" s="122"/>
      <c r="B39" s="125"/>
      <c r="C39" s="10" t="s">
        <v>17</v>
      </c>
      <c r="D39" s="31">
        <f>東津軽郡!O39</f>
        <v>16</v>
      </c>
      <c r="E39" s="11">
        <f>西津軽郡!O39</f>
        <v>17</v>
      </c>
      <c r="F39" s="12">
        <f>中津軽郡!O39</f>
        <v>0</v>
      </c>
      <c r="G39" s="12">
        <f>南津軽郡!O39</f>
        <v>29</v>
      </c>
      <c r="H39" s="12">
        <f>北津軽郡!O39</f>
        <v>37</v>
      </c>
      <c r="I39" s="12">
        <f>上北郡!D39+上北郡!E39</f>
        <v>41</v>
      </c>
      <c r="J39" s="12">
        <f>下北郡!O39</f>
        <v>37</v>
      </c>
      <c r="K39" s="12">
        <f t="shared" si="0"/>
        <v>177</v>
      </c>
      <c r="L39" s="12">
        <f>SUM(県内10市!D39:J39)</f>
        <v>1678</v>
      </c>
      <c r="M39" s="12"/>
      <c r="N39" s="63"/>
      <c r="O39" s="74">
        <f>O33+O36</f>
        <v>1855</v>
      </c>
    </row>
    <row r="40" spans="1:16" ht="21" customHeight="1" thickBot="1">
      <c r="A40" s="123"/>
      <c r="B40" s="126"/>
      <c r="C40" s="13" t="s">
        <v>18</v>
      </c>
      <c r="D40" s="71">
        <f>東津軽郡!O40</f>
        <v>6316</v>
      </c>
      <c r="E40" s="86">
        <f>西津軽郡!O40</f>
        <v>5094</v>
      </c>
      <c r="F40" s="34">
        <f>中津軽郡!O40</f>
        <v>436</v>
      </c>
      <c r="G40" s="34">
        <f>南津軽郡!O40</f>
        <v>9095</v>
      </c>
      <c r="H40" s="34">
        <f>北津軽郡!O40</f>
        <v>10080</v>
      </c>
      <c r="I40" s="34">
        <f>上北郡!D40+上北郡!E40</f>
        <v>5786</v>
      </c>
      <c r="J40" s="34">
        <f>下北郡!O40</f>
        <v>5339</v>
      </c>
      <c r="K40" s="34">
        <f t="shared" si="0"/>
        <v>42146</v>
      </c>
      <c r="L40" s="72">
        <f>SUM(県内10市!D40:J40)</f>
        <v>196899</v>
      </c>
      <c r="M40" s="21"/>
      <c r="N40" s="64"/>
      <c r="O40" s="80">
        <f t="shared" ref="O40:O56" si="4">SUM(K40:L40)</f>
        <v>239045</v>
      </c>
      <c r="P40" s="47"/>
    </row>
    <row r="41" spans="1:16" ht="21" customHeight="1">
      <c r="A41" s="103" t="s">
        <v>21</v>
      </c>
      <c r="B41" s="104"/>
      <c r="C41" s="7" t="s">
        <v>16</v>
      </c>
      <c r="D41" s="26">
        <f>東津軽郡!O41</f>
        <v>344</v>
      </c>
      <c r="E41" s="27">
        <f>西津軽郡!O41</f>
        <v>290</v>
      </c>
      <c r="F41" s="28">
        <f>中津軽郡!O41</f>
        <v>21</v>
      </c>
      <c r="G41" s="28">
        <f>南津軽郡!O41</f>
        <v>344</v>
      </c>
      <c r="H41" s="28">
        <f>北津軽郡!O41</f>
        <v>419</v>
      </c>
      <c r="I41" s="28">
        <f>上北郡!D41+上北郡!E41</f>
        <v>250</v>
      </c>
      <c r="J41" s="28">
        <f>下北郡!O41</f>
        <v>301</v>
      </c>
      <c r="K41" s="28">
        <f t="shared" si="0"/>
        <v>1969</v>
      </c>
      <c r="L41" s="29">
        <f>SUM(県内10市!D41:J41)</f>
        <v>7154</v>
      </c>
      <c r="M41" s="9"/>
      <c r="N41" s="65"/>
      <c r="O41" s="79">
        <f t="shared" si="4"/>
        <v>9123</v>
      </c>
    </row>
    <row r="42" spans="1:16" ht="21" customHeight="1">
      <c r="A42" s="105"/>
      <c r="B42" s="106"/>
      <c r="C42" s="10" t="s">
        <v>17</v>
      </c>
      <c r="D42" s="31">
        <f>東津軽郡!O42</f>
        <v>21</v>
      </c>
      <c r="E42" s="11">
        <f>西津軽郡!O42</f>
        <v>47</v>
      </c>
      <c r="F42" s="12">
        <f>中津軽郡!O42</f>
        <v>0</v>
      </c>
      <c r="G42" s="12">
        <f>南津軽郡!O42</f>
        <v>67</v>
      </c>
      <c r="H42" s="12">
        <f>北津軽郡!O42</f>
        <v>91</v>
      </c>
      <c r="I42" s="12">
        <f>上北郡!D42+上北郡!E42</f>
        <v>27</v>
      </c>
      <c r="J42" s="12">
        <f>下北郡!O42</f>
        <v>11</v>
      </c>
      <c r="K42" s="12">
        <f t="shared" si="0"/>
        <v>264</v>
      </c>
      <c r="L42" s="12">
        <f>SUM(県内10市!D42:J42)</f>
        <v>2808</v>
      </c>
      <c r="M42" s="12"/>
      <c r="N42" s="63"/>
      <c r="O42" s="74">
        <f t="shared" si="4"/>
        <v>3072</v>
      </c>
    </row>
    <row r="43" spans="1:16" ht="21" customHeight="1" thickBot="1">
      <c r="A43" s="107"/>
      <c r="B43" s="108"/>
      <c r="C43" s="13" t="s">
        <v>18</v>
      </c>
      <c r="D43" s="71">
        <f>東津軽郡!O43</f>
        <v>365</v>
      </c>
      <c r="E43" s="86">
        <f>西津軽郡!O43</f>
        <v>337</v>
      </c>
      <c r="F43" s="34">
        <f>中津軽郡!O43</f>
        <v>21</v>
      </c>
      <c r="G43" s="34">
        <f>南津軽郡!O43</f>
        <v>411</v>
      </c>
      <c r="H43" s="34">
        <f>北津軽郡!O43</f>
        <v>510</v>
      </c>
      <c r="I43" s="34">
        <f>上北郡!D43+上北郡!E43</f>
        <v>277</v>
      </c>
      <c r="J43" s="34">
        <f>下北郡!O43</f>
        <v>312</v>
      </c>
      <c r="K43" s="34">
        <f t="shared" si="0"/>
        <v>2233</v>
      </c>
      <c r="L43" s="72">
        <f>SUM(県内10市!D43:J43)</f>
        <v>9962</v>
      </c>
      <c r="M43" s="44"/>
      <c r="N43" s="66"/>
      <c r="O43" s="80">
        <f t="shared" si="4"/>
        <v>12195</v>
      </c>
    </row>
    <row r="44" spans="1:16" ht="21" customHeight="1">
      <c r="A44" s="103" t="s">
        <v>22</v>
      </c>
      <c r="B44" s="104"/>
      <c r="C44" s="7" t="s">
        <v>16</v>
      </c>
      <c r="D44" s="26">
        <f>東津軽郡!O44</f>
        <v>193</v>
      </c>
      <c r="E44" s="27">
        <f>西津軽郡!O44</f>
        <v>173</v>
      </c>
      <c r="F44" s="28">
        <f>中津軽郡!O44</f>
        <v>30</v>
      </c>
      <c r="G44" s="28">
        <f>南津軽郡!O44</f>
        <v>207</v>
      </c>
      <c r="H44" s="28">
        <f>北津軽郡!O44</f>
        <v>326</v>
      </c>
      <c r="I44" s="28">
        <f>上北郡!D44+上北郡!E44</f>
        <v>144</v>
      </c>
      <c r="J44" s="28">
        <f>下北郡!O44</f>
        <v>114</v>
      </c>
      <c r="K44" s="28">
        <f t="shared" si="0"/>
        <v>1187</v>
      </c>
      <c r="L44" s="29">
        <f>SUM(県内10市!D44:J44)</f>
        <v>5175</v>
      </c>
      <c r="M44" s="19"/>
      <c r="N44" s="67"/>
      <c r="O44" s="79">
        <f t="shared" si="4"/>
        <v>6362</v>
      </c>
    </row>
    <row r="45" spans="1:16" ht="21" customHeight="1">
      <c r="A45" s="105"/>
      <c r="B45" s="106"/>
      <c r="C45" s="10" t="s">
        <v>17</v>
      </c>
      <c r="D45" s="31">
        <f>東津軽郡!O45</f>
        <v>0</v>
      </c>
      <c r="E45" s="11">
        <f>西津軽郡!O45</f>
        <v>0</v>
      </c>
      <c r="F45" s="12">
        <f>中津軽郡!O45</f>
        <v>0</v>
      </c>
      <c r="G45" s="12">
        <f>南津軽郡!O45</f>
        <v>0</v>
      </c>
      <c r="H45" s="12">
        <f>北津軽郡!O45</f>
        <v>0</v>
      </c>
      <c r="I45" s="12">
        <f>上北郡!D45+上北郡!E45</f>
        <v>0</v>
      </c>
      <c r="J45" s="12">
        <f>下北郡!O45</f>
        <v>0</v>
      </c>
      <c r="K45" s="12">
        <f t="shared" si="0"/>
        <v>0</v>
      </c>
      <c r="L45" s="12">
        <f>SUM(県内10市!D45:J45)</f>
        <v>13</v>
      </c>
      <c r="M45" s="12"/>
      <c r="N45" s="63"/>
      <c r="O45" s="74">
        <f t="shared" si="4"/>
        <v>13</v>
      </c>
    </row>
    <row r="46" spans="1:16" ht="21" customHeight="1" thickBot="1">
      <c r="A46" s="107"/>
      <c r="B46" s="108"/>
      <c r="C46" s="13" t="s">
        <v>18</v>
      </c>
      <c r="D46" s="71">
        <f>東津軽郡!O46</f>
        <v>193</v>
      </c>
      <c r="E46" s="86">
        <f>西津軽郡!O46</f>
        <v>173</v>
      </c>
      <c r="F46" s="34">
        <f>中津軽郡!O46</f>
        <v>30</v>
      </c>
      <c r="G46" s="34">
        <f>南津軽郡!O46</f>
        <v>207</v>
      </c>
      <c r="H46" s="34">
        <f>北津軽郡!O46</f>
        <v>326</v>
      </c>
      <c r="I46" s="34">
        <f>上北郡!D46+上北郡!E46</f>
        <v>144</v>
      </c>
      <c r="J46" s="34">
        <f>下北郡!O46</f>
        <v>114</v>
      </c>
      <c r="K46" s="34">
        <f t="shared" si="0"/>
        <v>1187</v>
      </c>
      <c r="L46" s="72">
        <f>SUM(県内10市!D46:J46)</f>
        <v>5188</v>
      </c>
      <c r="M46" s="21"/>
      <c r="N46" s="64"/>
      <c r="O46" s="80">
        <f t="shared" si="4"/>
        <v>6375</v>
      </c>
    </row>
    <row r="47" spans="1:16" ht="21" customHeight="1" thickBot="1">
      <c r="A47" s="109" t="s">
        <v>23</v>
      </c>
      <c r="B47" s="110"/>
      <c r="C47" s="111"/>
      <c r="D47" s="26">
        <f>東津軽郡!O47</f>
        <v>8520</v>
      </c>
      <c r="E47" s="27">
        <f>西津軽郡!O47</f>
        <v>6821</v>
      </c>
      <c r="F47" s="28">
        <f>中津軽郡!O47</f>
        <v>638</v>
      </c>
      <c r="G47" s="28">
        <f>南津軽郡!O47</f>
        <v>11697</v>
      </c>
      <c r="H47" s="28">
        <f>北津軽郡!O47</f>
        <v>13601</v>
      </c>
      <c r="I47" s="28">
        <f>上北郡!D47+上北郡!E47</f>
        <v>7369</v>
      </c>
      <c r="J47" s="28">
        <f>下北郡!O47</f>
        <v>6817</v>
      </c>
      <c r="K47" s="28">
        <f t="shared" si="0"/>
        <v>55463</v>
      </c>
      <c r="L47" s="29">
        <f>SUM(県内10市!D47:J47)</f>
        <v>252607</v>
      </c>
      <c r="M47" s="16"/>
      <c r="N47" s="68"/>
      <c r="O47" s="76">
        <f t="shared" si="4"/>
        <v>308070</v>
      </c>
    </row>
    <row r="48" spans="1:16" ht="21" customHeight="1" thickBot="1">
      <c r="A48" s="109" t="s">
        <v>101</v>
      </c>
      <c r="B48" s="110"/>
      <c r="C48" s="111"/>
      <c r="D48" s="26">
        <f>東津軽郡!O48</f>
        <v>161</v>
      </c>
      <c r="E48" s="27">
        <f>西津軽郡!O48</f>
        <v>94</v>
      </c>
      <c r="F48" s="28">
        <f>中津軽郡!O48</f>
        <v>9</v>
      </c>
      <c r="G48" s="28">
        <f>南津軽郡!O48</f>
        <v>299</v>
      </c>
      <c r="H48" s="28">
        <f>北津軽郡!O48</f>
        <v>419</v>
      </c>
      <c r="I48" s="28">
        <f>上北郡!D48+上北郡!E48</f>
        <v>156</v>
      </c>
      <c r="J48" s="28">
        <f>下北郡!O48</f>
        <v>82</v>
      </c>
      <c r="K48" s="28">
        <f t="shared" si="0"/>
        <v>1220</v>
      </c>
      <c r="L48" s="29">
        <f>SUM(県内10市!D48:J48)</f>
        <v>5885</v>
      </c>
      <c r="M48" s="70"/>
      <c r="N48" s="69"/>
      <c r="O48" s="76">
        <f t="shared" si="4"/>
        <v>7105</v>
      </c>
    </row>
    <row r="49" spans="1:15" ht="21" customHeight="1" thickBot="1">
      <c r="A49" s="109" t="s">
        <v>24</v>
      </c>
      <c r="B49" s="110"/>
      <c r="C49" s="111"/>
      <c r="D49" s="26">
        <f>東津軽郡!O49</f>
        <v>8681</v>
      </c>
      <c r="E49" s="27">
        <f>西津軽郡!O49</f>
        <v>6915</v>
      </c>
      <c r="F49" s="28">
        <f>中津軽郡!O49</f>
        <v>647</v>
      </c>
      <c r="G49" s="28">
        <f>南津軽郡!O49</f>
        <v>11996</v>
      </c>
      <c r="H49" s="28">
        <f>北津軽郡!O49</f>
        <v>14020</v>
      </c>
      <c r="I49" s="28">
        <f>上北郡!D49+上北郡!E49</f>
        <v>7525</v>
      </c>
      <c r="J49" s="28">
        <f>下北郡!O49</f>
        <v>6899</v>
      </c>
      <c r="K49" s="28">
        <f t="shared" si="0"/>
        <v>56683</v>
      </c>
      <c r="L49" s="29">
        <f>SUM(県内10市!D49:J49)</f>
        <v>258492</v>
      </c>
      <c r="M49" s="16"/>
      <c r="N49" s="68"/>
      <c r="O49" s="76">
        <f t="shared" si="4"/>
        <v>315175</v>
      </c>
    </row>
    <row r="50" spans="1:15" ht="21" customHeight="1">
      <c r="A50" s="164" t="s">
        <v>100</v>
      </c>
      <c r="B50" s="104" t="s">
        <v>25</v>
      </c>
      <c r="C50" s="7" t="s">
        <v>26</v>
      </c>
      <c r="D50" s="26">
        <f>東津軽郡!O50</f>
        <v>5000</v>
      </c>
      <c r="E50" s="27">
        <f>西津軽郡!O50</f>
        <v>4385</v>
      </c>
      <c r="F50" s="28">
        <f>中津軽郡!O50</f>
        <v>359</v>
      </c>
      <c r="G50" s="28">
        <f>南津軽郡!O50</f>
        <v>9032</v>
      </c>
      <c r="H50" s="28">
        <f>北津軽郡!O50</f>
        <v>10783</v>
      </c>
      <c r="I50" s="28">
        <f>上北郡!D50+上北郡!E50</f>
        <v>3782</v>
      </c>
      <c r="J50" s="28">
        <f>下北郡!O50</f>
        <v>3049</v>
      </c>
      <c r="K50" s="28">
        <f t="shared" si="0"/>
        <v>36390</v>
      </c>
      <c r="L50" s="29">
        <f>SUM(県内10市!D50:J50)</f>
        <v>165175</v>
      </c>
      <c r="M50" s="19"/>
      <c r="N50" s="67"/>
      <c r="O50" s="79">
        <f t="shared" si="4"/>
        <v>201565</v>
      </c>
    </row>
    <row r="51" spans="1:15" ht="21" customHeight="1">
      <c r="A51" s="113"/>
      <c r="B51" s="106"/>
      <c r="C51" s="10" t="s">
        <v>27</v>
      </c>
      <c r="D51" s="31">
        <f>東津軽郡!O51</f>
        <v>2986</v>
      </c>
      <c r="E51" s="11">
        <f>西津軽郡!O51</f>
        <v>3270</v>
      </c>
      <c r="F51" s="12">
        <f>中津軽郡!O51</f>
        <v>294</v>
      </c>
      <c r="G51" s="12">
        <f>南津軽郡!O51</f>
        <v>4584</v>
      </c>
      <c r="H51" s="12">
        <f>北津軽郡!O51</f>
        <v>7065</v>
      </c>
      <c r="I51" s="12">
        <f>上北郡!D51+上北郡!E51</f>
        <v>1845</v>
      </c>
      <c r="J51" s="12">
        <f>下北郡!O51</f>
        <v>2380</v>
      </c>
      <c r="K51" s="12">
        <f t="shared" si="0"/>
        <v>22424</v>
      </c>
      <c r="L51" s="12">
        <f>SUM(県内10市!D51:J51)</f>
        <v>61473</v>
      </c>
      <c r="M51" s="12"/>
      <c r="N51" s="63"/>
      <c r="O51" s="74">
        <f t="shared" si="4"/>
        <v>83897</v>
      </c>
    </row>
    <row r="52" spans="1:15" ht="21" customHeight="1">
      <c r="A52" s="113"/>
      <c r="B52" s="106"/>
      <c r="C52" s="10" t="s">
        <v>18</v>
      </c>
      <c r="D52" s="31">
        <f>東津軽郡!O52</f>
        <v>7986</v>
      </c>
      <c r="E52" s="11">
        <f>西津軽郡!O52</f>
        <v>7655</v>
      </c>
      <c r="F52" s="12">
        <f>中津軽郡!O52</f>
        <v>653</v>
      </c>
      <c r="G52" s="12">
        <f>南津軽郡!O52</f>
        <v>13616</v>
      </c>
      <c r="H52" s="12">
        <f>北津軽郡!O52</f>
        <v>17848</v>
      </c>
      <c r="I52" s="12">
        <f>上北郡!D52+上北郡!E52</f>
        <v>5627</v>
      </c>
      <c r="J52" s="12">
        <f>下北郡!O52</f>
        <v>5429</v>
      </c>
      <c r="K52" s="12">
        <f t="shared" si="0"/>
        <v>58814</v>
      </c>
      <c r="L52" s="12">
        <f>SUM(県内10市!D52:J52)</f>
        <v>226648</v>
      </c>
      <c r="M52" s="12"/>
      <c r="N52" s="63"/>
      <c r="O52" s="74">
        <f t="shared" si="4"/>
        <v>285462</v>
      </c>
    </row>
    <row r="53" spans="1:15" ht="21" customHeight="1">
      <c r="A53" s="113"/>
      <c r="B53" s="99" t="s">
        <v>99</v>
      </c>
      <c r="C53" s="100"/>
      <c r="D53" s="31">
        <f>東津軽郡!O53</f>
        <v>46</v>
      </c>
      <c r="E53" s="11">
        <f>西津軽郡!O53</f>
        <v>66</v>
      </c>
      <c r="F53" s="12">
        <f>中津軽郡!O53</f>
        <v>6</v>
      </c>
      <c r="G53" s="12">
        <f>南津軽郡!O53</f>
        <v>53</v>
      </c>
      <c r="H53" s="12">
        <f>北津軽郡!O53</f>
        <v>87</v>
      </c>
      <c r="I53" s="12">
        <f>上北郡!D53+上北郡!E53</f>
        <v>28</v>
      </c>
      <c r="J53" s="12">
        <f>下北郡!O53</f>
        <v>24</v>
      </c>
      <c r="K53" s="12">
        <f t="shared" si="0"/>
        <v>310</v>
      </c>
      <c r="L53" s="12">
        <f>SUM(県内10市!D53:J53)</f>
        <v>1223</v>
      </c>
      <c r="M53" s="12"/>
      <c r="N53" s="63"/>
      <c r="O53" s="74">
        <f t="shared" si="4"/>
        <v>1533</v>
      </c>
    </row>
    <row r="54" spans="1:15" ht="21" customHeight="1" thickBot="1">
      <c r="A54" s="146"/>
      <c r="B54" s="162" t="s">
        <v>98</v>
      </c>
      <c r="C54" s="163"/>
      <c r="D54" s="71">
        <f>東津軽郡!O54</f>
        <v>257</v>
      </c>
      <c r="E54" s="86">
        <f>西津軽郡!O54</f>
        <v>200</v>
      </c>
      <c r="F54" s="34">
        <f>中津軽郡!O54</f>
        <v>29</v>
      </c>
      <c r="G54" s="34">
        <f>南津軽郡!O54</f>
        <v>323</v>
      </c>
      <c r="H54" s="34">
        <f>北津軽郡!O54</f>
        <v>434</v>
      </c>
      <c r="I54" s="34">
        <f>上北郡!D54+上北郡!E54</f>
        <v>205</v>
      </c>
      <c r="J54" s="34">
        <f>下北郡!O54</f>
        <v>131</v>
      </c>
      <c r="K54" s="34">
        <f t="shared" si="0"/>
        <v>1579</v>
      </c>
      <c r="L54" s="72">
        <f>SUM(県内10市!D54:J54)</f>
        <v>7641</v>
      </c>
      <c r="M54" s="21"/>
      <c r="N54" s="64"/>
      <c r="O54" s="80">
        <f t="shared" si="4"/>
        <v>9220</v>
      </c>
    </row>
    <row r="55" spans="1:15" ht="21" customHeight="1" thickBot="1">
      <c r="A55" s="115" t="s">
        <v>28</v>
      </c>
      <c r="B55" s="116"/>
      <c r="C55" s="117"/>
      <c r="D55" s="26">
        <f>東津軽郡!O55</f>
        <v>8289</v>
      </c>
      <c r="E55" s="27">
        <f>西津軽郡!O55</f>
        <v>7921</v>
      </c>
      <c r="F55" s="28">
        <f>中津軽郡!O55</f>
        <v>688</v>
      </c>
      <c r="G55" s="28">
        <f>南津軽郡!O55</f>
        <v>13992</v>
      </c>
      <c r="H55" s="28">
        <f>北津軽郡!O55</f>
        <v>18369</v>
      </c>
      <c r="I55" s="28">
        <f>上北郡!D55+上北郡!E55</f>
        <v>5860</v>
      </c>
      <c r="J55" s="28">
        <f>下北郡!O55</f>
        <v>5584</v>
      </c>
      <c r="K55" s="28">
        <f t="shared" si="0"/>
        <v>60703</v>
      </c>
      <c r="L55" s="29">
        <f>SUM(県内10市!D55:J55)</f>
        <v>235512</v>
      </c>
      <c r="M55" s="16"/>
      <c r="N55" s="68"/>
      <c r="O55" s="76">
        <f t="shared" si="4"/>
        <v>296215</v>
      </c>
    </row>
    <row r="56" spans="1:15" ht="23.25" customHeight="1" thickBot="1">
      <c r="A56" s="118" t="s">
        <v>97</v>
      </c>
      <c r="B56" s="119"/>
      <c r="C56" s="120"/>
      <c r="D56" s="81">
        <f>東津軽郡!O56</f>
        <v>16970</v>
      </c>
      <c r="E56" s="77">
        <f>西津軽郡!O56</f>
        <v>14836</v>
      </c>
      <c r="F56" s="78">
        <f>中津軽郡!O56</f>
        <v>1335</v>
      </c>
      <c r="G56" s="78">
        <f>南津軽郡!O56</f>
        <v>25988</v>
      </c>
      <c r="H56" s="78">
        <f>北津軽郡!O56</f>
        <v>32389</v>
      </c>
      <c r="I56" s="78">
        <f>上北郡!D56+上北郡!E56</f>
        <v>13385</v>
      </c>
      <c r="J56" s="78">
        <f>下北郡!O56</f>
        <v>12483</v>
      </c>
      <c r="K56" s="78">
        <f t="shared" si="0"/>
        <v>117386</v>
      </c>
      <c r="L56" s="82">
        <f>SUM(県内10市!D56:J56)</f>
        <v>494004</v>
      </c>
      <c r="M56" s="78"/>
      <c r="N56" s="85"/>
      <c r="O56" s="76">
        <f t="shared" si="4"/>
        <v>611390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A59:O60"/>
    <mergeCell ref="A48:C48"/>
    <mergeCell ref="A55:C55"/>
    <mergeCell ref="A49:C49"/>
    <mergeCell ref="B54:C54"/>
    <mergeCell ref="A56:C56"/>
    <mergeCell ref="B50:B52"/>
    <mergeCell ref="A50:A54"/>
    <mergeCell ref="B53:C53"/>
    <mergeCell ref="O7:O10"/>
    <mergeCell ref="K7:K10"/>
    <mergeCell ref="L7:L10"/>
    <mergeCell ref="J7:J10"/>
    <mergeCell ref="B14:B16"/>
    <mergeCell ref="F7:F10"/>
    <mergeCell ref="M7:M10"/>
    <mergeCell ref="N7:N10"/>
    <mergeCell ref="H7:H10"/>
    <mergeCell ref="G7:G10"/>
    <mergeCell ref="E7:E10"/>
    <mergeCell ref="B11:B13"/>
    <mergeCell ref="I7:I10"/>
    <mergeCell ref="D7:D10"/>
    <mergeCell ref="B8:B10"/>
    <mergeCell ref="C8:C10"/>
    <mergeCell ref="A7:C7"/>
    <mergeCell ref="A8:A10"/>
    <mergeCell ref="A41:B43"/>
    <mergeCell ref="B23:B25"/>
    <mergeCell ref="A23:A31"/>
    <mergeCell ref="B26:B28"/>
    <mergeCell ref="A32:A40"/>
    <mergeCell ref="B32:B34"/>
    <mergeCell ref="A44:B46"/>
    <mergeCell ref="B35:B37"/>
    <mergeCell ref="A47:C47"/>
    <mergeCell ref="B20:B22"/>
    <mergeCell ref="A11:A22"/>
    <mergeCell ref="B29:B31"/>
    <mergeCell ref="B38:B40"/>
    <mergeCell ref="B17:B19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  <c r="F4" s="23"/>
      <c r="G4" s="1" t="s">
        <v>11</v>
      </c>
    </row>
    <row r="5" spans="1:15" ht="15" customHeight="1">
      <c r="A5" s="6"/>
      <c r="B5" s="6"/>
      <c r="C5" s="6"/>
      <c r="D5" s="6"/>
      <c r="E5" s="6"/>
      <c r="O5" s="24"/>
    </row>
    <row r="6" spans="1:15" ht="15" customHeight="1" thickBot="1">
      <c r="O6" s="25"/>
    </row>
    <row r="7" spans="1:15" ht="48" customHeight="1">
      <c r="A7" s="147" t="s">
        <v>76</v>
      </c>
      <c r="B7" s="148"/>
      <c r="C7" s="149"/>
      <c r="D7" s="176" t="s">
        <v>121</v>
      </c>
      <c r="E7" s="131" t="s">
        <v>120</v>
      </c>
      <c r="F7" s="131" t="s">
        <v>119</v>
      </c>
      <c r="G7" s="131" t="s">
        <v>118</v>
      </c>
      <c r="H7" s="173" t="s">
        <v>117</v>
      </c>
      <c r="I7" s="131"/>
      <c r="J7" s="131"/>
      <c r="K7" s="131"/>
      <c r="L7" s="131"/>
      <c r="M7" s="131"/>
      <c r="N7" s="131"/>
      <c r="O7" s="150" t="s">
        <v>116</v>
      </c>
    </row>
    <row r="8" spans="1:15">
      <c r="A8" s="113" t="s">
        <v>12</v>
      </c>
      <c r="B8" s="125" t="s">
        <v>13</v>
      </c>
      <c r="C8" s="134" t="s">
        <v>14</v>
      </c>
      <c r="D8" s="177"/>
      <c r="E8" s="153"/>
      <c r="F8" s="153"/>
      <c r="G8" s="153"/>
      <c r="H8" s="174"/>
      <c r="I8" s="153"/>
      <c r="J8" s="155"/>
      <c r="K8" s="155"/>
      <c r="L8" s="153"/>
      <c r="M8" s="153"/>
      <c r="N8" s="153"/>
      <c r="O8" s="151"/>
    </row>
    <row r="9" spans="1:15">
      <c r="A9" s="113"/>
      <c r="B9" s="125"/>
      <c r="C9" s="134"/>
      <c r="D9" s="177"/>
      <c r="E9" s="153"/>
      <c r="F9" s="153"/>
      <c r="G9" s="153"/>
      <c r="H9" s="174"/>
      <c r="I9" s="153"/>
      <c r="J9" s="155"/>
      <c r="K9" s="155"/>
      <c r="L9" s="153"/>
      <c r="M9" s="153"/>
      <c r="N9" s="153"/>
      <c r="O9" s="151"/>
    </row>
    <row r="10" spans="1:15" ht="18.75" customHeight="1" thickBot="1">
      <c r="A10" s="146"/>
      <c r="B10" s="126"/>
      <c r="C10" s="135"/>
      <c r="D10" s="178"/>
      <c r="E10" s="154"/>
      <c r="F10" s="154"/>
      <c r="G10" s="154"/>
      <c r="H10" s="175"/>
      <c r="I10" s="154"/>
      <c r="J10" s="156"/>
      <c r="K10" s="156"/>
      <c r="L10" s="154"/>
      <c r="M10" s="154"/>
      <c r="N10" s="154"/>
      <c r="O10" s="152"/>
    </row>
    <row r="11" spans="1:15" ht="21" customHeight="1">
      <c r="A11" s="121" t="s">
        <v>62</v>
      </c>
      <c r="B11" s="127" t="s">
        <v>15</v>
      </c>
      <c r="C11" s="7" t="s">
        <v>16</v>
      </c>
      <c r="D11" s="27">
        <f>SUM(上北郡!F11:J11)</f>
        <v>2560</v>
      </c>
      <c r="E11" s="28">
        <f>三戸郡!O11</f>
        <v>1559</v>
      </c>
      <c r="F11" s="28">
        <f t="shared" ref="F11:F56" si="0">SUM(D11:E11)</f>
        <v>4119</v>
      </c>
      <c r="G11" s="21">
        <f>SUM(県内10市!K11:M11)</f>
        <v>6166</v>
      </c>
      <c r="H11" s="88">
        <f t="shared" ref="H11:H56" si="1">SUM(F11:G11)</f>
        <v>10285</v>
      </c>
      <c r="I11" s="91"/>
      <c r="J11" s="91"/>
      <c r="K11" s="91"/>
      <c r="L11" s="91"/>
      <c r="M11" s="91"/>
      <c r="N11" s="91"/>
      <c r="O11" s="73">
        <f>青森管轄!O11+八戸管轄!H11</f>
        <v>24646</v>
      </c>
    </row>
    <row r="12" spans="1:15" ht="21" customHeight="1">
      <c r="A12" s="122"/>
      <c r="B12" s="125"/>
      <c r="C12" s="10" t="s">
        <v>17</v>
      </c>
      <c r="D12" s="31">
        <f>SUM(上北郡!F12:J12)</f>
        <v>568</v>
      </c>
      <c r="E12" s="12">
        <f>三戸郡!O12</f>
        <v>557</v>
      </c>
      <c r="F12" s="12">
        <f t="shared" si="0"/>
        <v>1125</v>
      </c>
      <c r="G12" s="12">
        <f>SUM(県内10市!K12:M12)</f>
        <v>2635</v>
      </c>
      <c r="H12" s="87">
        <f t="shared" si="1"/>
        <v>3760</v>
      </c>
      <c r="I12" s="33"/>
      <c r="J12" s="33"/>
      <c r="K12" s="33"/>
      <c r="L12" s="33"/>
      <c r="M12" s="33"/>
      <c r="N12" s="33"/>
      <c r="O12" s="74">
        <f>青森管轄!O12+八戸管轄!H12</f>
        <v>8560</v>
      </c>
    </row>
    <row r="13" spans="1:15" ht="21" customHeight="1">
      <c r="A13" s="122"/>
      <c r="B13" s="125"/>
      <c r="C13" s="10" t="s">
        <v>18</v>
      </c>
      <c r="D13" s="31">
        <f>SUM(上北郡!F13:J13)</f>
        <v>3128</v>
      </c>
      <c r="E13" s="12">
        <f>三戸郡!O13</f>
        <v>2116</v>
      </c>
      <c r="F13" s="12">
        <f t="shared" si="0"/>
        <v>5244</v>
      </c>
      <c r="G13" s="12">
        <f>SUM(県内10市!K13:M13)</f>
        <v>8801</v>
      </c>
      <c r="H13" s="87">
        <f t="shared" si="1"/>
        <v>14045</v>
      </c>
      <c r="I13" s="33"/>
      <c r="J13" s="33"/>
      <c r="K13" s="33"/>
      <c r="L13" s="33"/>
      <c r="M13" s="33"/>
      <c r="N13" s="33"/>
      <c r="O13" s="74">
        <f>青森管轄!O13+八戸管轄!H13</f>
        <v>33206</v>
      </c>
    </row>
    <row r="14" spans="1:15" ht="21" customHeight="1">
      <c r="A14" s="122"/>
      <c r="B14" s="125" t="s">
        <v>19</v>
      </c>
      <c r="C14" s="10" t="s">
        <v>16</v>
      </c>
      <c r="D14" s="31">
        <f>SUM(上北郡!F14:J14)</f>
        <v>4012</v>
      </c>
      <c r="E14" s="12">
        <f>三戸郡!O14</f>
        <v>2664</v>
      </c>
      <c r="F14" s="12">
        <f t="shared" si="0"/>
        <v>6676</v>
      </c>
      <c r="G14" s="12">
        <f>SUM(県内10市!K14:M14)</f>
        <v>12378</v>
      </c>
      <c r="H14" s="87">
        <f t="shared" si="1"/>
        <v>19054</v>
      </c>
      <c r="I14" s="33"/>
      <c r="J14" s="33"/>
      <c r="K14" s="33"/>
      <c r="L14" s="33"/>
      <c r="M14" s="33"/>
      <c r="N14" s="33"/>
      <c r="O14" s="74">
        <f>青森管轄!O14+八戸管轄!H14</f>
        <v>47258</v>
      </c>
    </row>
    <row r="15" spans="1:15" ht="21" customHeight="1">
      <c r="A15" s="122"/>
      <c r="B15" s="125"/>
      <c r="C15" s="10" t="s">
        <v>17</v>
      </c>
      <c r="D15" s="31">
        <f>SUM(上北郡!F15:J15)</f>
        <v>51</v>
      </c>
      <c r="E15" s="12">
        <f>三戸郡!O15</f>
        <v>50</v>
      </c>
      <c r="F15" s="12">
        <f t="shared" si="0"/>
        <v>101</v>
      </c>
      <c r="G15" s="12">
        <f>SUM(県内10市!K15:M15)</f>
        <v>152</v>
      </c>
      <c r="H15" s="87">
        <f t="shared" si="1"/>
        <v>253</v>
      </c>
      <c r="I15" s="33"/>
      <c r="J15" s="33"/>
      <c r="K15" s="33"/>
      <c r="L15" s="33"/>
      <c r="M15" s="33"/>
      <c r="N15" s="33"/>
      <c r="O15" s="74">
        <f>青森管轄!O15+八戸管轄!H15</f>
        <v>681</v>
      </c>
    </row>
    <row r="16" spans="1:15" ht="21" customHeight="1">
      <c r="A16" s="122"/>
      <c r="B16" s="125"/>
      <c r="C16" s="10" t="s">
        <v>18</v>
      </c>
      <c r="D16" s="31">
        <f>SUM(上北郡!F16:J16)</f>
        <v>4063</v>
      </c>
      <c r="E16" s="12">
        <f>三戸郡!O16</f>
        <v>2714</v>
      </c>
      <c r="F16" s="12">
        <f t="shared" si="0"/>
        <v>6777</v>
      </c>
      <c r="G16" s="12">
        <f>SUM(県内10市!K16:M16)</f>
        <v>12530</v>
      </c>
      <c r="H16" s="87">
        <f t="shared" si="1"/>
        <v>19307</v>
      </c>
      <c r="I16" s="33"/>
      <c r="J16" s="33"/>
      <c r="K16" s="33"/>
      <c r="L16" s="33"/>
      <c r="M16" s="33"/>
      <c r="N16" s="33"/>
      <c r="O16" s="74">
        <f>青森管轄!O16+八戸管轄!H16</f>
        <v>47939</v>
      </c>
    </row>
    <row r="17" spans="1:15" ht="21" customHeight="1">
      <c r="A17" s="122"/>
      <c r="B17" s="125" t="s">
        <v>20</v>
      </c>
      <c r="C17" s="10" t="s">
        <v>16</v>
      </c>
      <c r="D17" s="31">
        <f>SUM(上北郡!F17:J17)</f>
        <v>17</v>
      </c>
      <c r="E17" s="12">
        <f>三戸郡!O17</f>
        <v>8</v>
      </c>
      <c r="F17" s="12">
        <f t="shared" si="0"/>
        <v>25</v>
      </c>
      <c r="G17" s="12">
        <f>SUM(県内10市!K17:M17)</f>
        <v>38</v>
      </c>
      <c r="H17" s="87">
        <f t="shared" si="1"/>
        <v>63</v>
      </c>
      <c r="I17" s="33"/>
      <c r="J17" s="33"/>
      <c r="K17" s="33"/>
      <c r="L17" s="33"/>
      <c r="M17" s="33"/>
      <c r="N17" s="33"/>
      <c r="O17" s="74">
        <f>青森管轄!O17+八戸管轄!H17</f>
        <v>181</v>
      </c>
    </row>
    <row r="18" spans="1:15" ht="21" customHeight="1">
      <c r="A18" s="122"/>
      <c r="B18" s="125"/>
      <c r="C18" s="10" t="s">
        <v>17</v>
      </c>
      <c r="D18" s="31">
        <f>SUM(上北郡!F18:J18)</f>
        <v>42</v>
      </c>
      <c r="E18" s="12">
        <f>三戸郡!O18</f>
        <v>32</v>
      </c>
      <c r="F18" s="12">
        <f t="shared" si="0"/>
        <v>74</v>
      </c>
      <c r="G18" s="12">
        <f>SUM(県内10市!K18:M18)</f>
        <v>458</v>
      </c>
      <c r="H18" s="87">
        <f t="shared" si="1"/>
        <v>532</v>
      </c>
      <c r="I18" s="33"/>
      <c r="J18" s="33"/>
      <c r="K18" s="33"/>
      <c r="L18" s="33"/>
      <c r="M18" s="33"/>
      <c r="N18" s="33"/>
      <c r="O18" s="74">
        <f>青森管轄!O18+八戸管轄!H18</f>
        <v>788</v>
      </c>
    </row>
    <row r="19" spans="1:15" ht="21" customHeight="1">
      <c r="A19" s="122"/>
      <c r="B19" s="125"/>
      <c r="C19" s="10" t="s">
        <v>18</v>
      </c>
      <c r="D19" s="31">
        <f>SUM(上北郡!F19:J19)</f>
        <v>59</v>
      </c>
      <c r="E19" s="12">
        <f>三戸郡!O19</f>
        <v>40</v>
      </c>
      <c r="F19" s="12">
        <f t="shared" si="0"/>
        <v>99</v>
      </c>
      <c r="G19" s="12">
        <f>SUM(県内10市!K19:M19)</f>
        <v>496</v>
      </c>
      <c r="H19" s="87">
        <f t="shared" si="1"/>
        <v>595</v>
      </c>
      <c r="I19" s="33"/>
      <c r="J19" s="33"/>
      <c r="K19" s="33"/>
      <c r="L19" s="33"/>
      <c r="M19" s="33"/>
      <c r="N19" s="33"/>
      <c r="O19" s="74">
        <f>青森管轄!O19+八戸管轄!H19</f>
        <v>969</v>
      </c>
    </row>
    <row r="20" spans="1:15" ht="21" customHeight="1">
      <c r="A20" s="122"/>
      <c r="B20" s="125" t="s">
        <v>115</v>
      </c>
      <c r="C20" s="10" t="s">
        <v>16</v>
      </c>
      <c r="D20" s="31">
        <f>SUM(上北郡!F20:J20)</f>
        <v>6589</v>
      </c>
      <c r="E20" s="12">
        <f>三戸郡!O20</f>
        <v>4231</v>
      </c>
      <c r="F20" s="12">
        <f t="shared" si="0"/>
        <v>10820</v>
      </c>
      <c r="G20" s="12">
        <f>SUM(県内10市!K20:M20)</f>
        <v>18582</v>
      </c>
      <c r="H20" s="87">
        <f t="shared" si="1"/>
        <v>29402</v>
      </c>
      <c r="I20" s="11"/>
      <c r="J20" s="11"/>
      <c r="K20" s="11"/>
      <c r="L20" s="11"/>
      <c r="M20" s="11"/>
      <c r="N20" s="11"/>
      <c r="O20" s="74">
        <f>青森管轄!O20+八戸管轄!H20</f>
        <v>72085</v>
      </c>
    </row>
    <row r="21" spans="1:15" ht="21" customHeight="1">
      <c r="A21" s="122"/>
      <c r="B21" s="125"/>
      <c r="C21" s="10" t="s">
        <v>17</v>
      </c>
      <c r="D21" s="31">
        <f>SUM(上北郡!F21:J21)</f>
        <v>661</v>
      </c>
      <c r="E21" s="12">
        <f>三戸郡!O21</f>
        <v>639</v>
      </c>
      <c r="F21" s="12">
        <f t="shared" si="0"/>
        <v>1300</v>
      </c>
      <c r="G21" s="21">
        <f>SUM(県内10市!K21:M21)</f>
        <v>3245</v>
      </c>
      <c r="H21" s="87">
        <f t="shared" si="1"/>
        <v>4545</v>
      </c>
      <c r="I21" s="11"/>
      <c r="J21" s="11"/>
      <c r="K21" s="11"/>
      <c r="L21" s="11"/>
      <c r="M21" s="11"/>
      <c r="N21" s="11"/>
      <c r="O21" s="74">
        <f>青森管轄!O21+八戸管轄!H21</f>
        <v>10029</v>
      </c>
    </row>
    <row r="22" spans="1:15" ht="21" customHeight="1" thickBot="1">
      <c r="A22" s="123"/>
      <c r="B22" s="126"/>
      <c r="C22" s="13" t="s">
        <v>18</v>
      </c>
      <c r="D22" s="86">
        <f>SUM(上北郡!F22:J22)</f>
        <v>7250</v>
      </c>
      <c r="E22" s="34">
        <f>三戸郡!O22</f>
        <v>4870</v>
      </c>
      <c r="F22" s="70">
        <f t="shared" si="0"/>
        <v>12120</v>
      </c>
      <c r="G22" s="44">
        <f>SUM(県内10市!K22:M22)</f>
        <v>21827</v>
      </c>
      <c r="H22" s="84">
        <f t="shared" si="1"/>
        <v>33947</v>
      </c>
      <c r="I22" s="18"/>
      <c r="J22" s="18"/>
      <c r="K22" s="18"/>
      <c r="L22" s="18"/>
      <c r="M22" s="18"/>
      <c r="N22" s="18"/>
      <c r="O22" s="75">
        <f>青森管轄!O22+八戸管轄!H22</f>
        <v>82114</v>
      </c>
    </row>
    <row r="23" spans="1:15" ht="21" customHeight="1">
      <c r="A23" s="121" t="s">
        <v>114</v>
      </c>
      <c r="B23" s="127" t="s">
        <v>15</v>
      </c>
      <c r="C23" s="7" t="s">
        <v>16</v>
      </c>
      <c r="D23" s="27">
        <f>SUM(上北郡!F23:J23)</f>
        <v>59</v>
      </c>
      <c r="E23" s="28">
        <f>三戸郡!O23</f>
        <v>23</v>
      </c>
      <c r="F23" s="34">
        <f t="shared" si="0"/>
        <v>82</v>
      </c>
      <c r="G23" s="34">
        <f>SUM(県内10市!K23:M23)</f>
        <v>90</v>
      </c>
      <c r="H23" s="92">
        <f t="shared" si="1"/>
        <v>172</v>
      </c>
      <c r="I23" s="91"/>
      <c r="J23" s="91"/>
      <c r="K23" s="91"/>
      <c r="L23" s="91"/>
      <c r="M23" s="91"/>
      <c r="N23" s="91"/>
      <c r="O23" s="73">
        <f>青森管轄!O23+八戸管轄!H23</f>
        <v>425</v>
      </c>
    </row>
    <row r="24" spans="1:15" ht="21" customHeight="1">
      <c r="A24" s="122"/>
      <c r="B24" s="125"/>
      <c r="C24" s="10" t="s">
        <v>17</v>
      </c>
      <c r="D24" s="31">
        <f>SUM(上北郡!F24:J24)</f>
        <v>142</v>
      </c>
      <c r="E24" s="12">
        <f>三戸郡!O24</f>
        <v>66</v>
      </c>
      <c r="F24" s="12">
        <f t="shared" si="0"/>
        <v>208</v>
      </c>
      <c r="G24" s="12">
        <f>SUM(県内10市!K24:M24)</f>
        <v>366</v>
      </c>
      <c r="H24" s="87">
        <f t="shared" si="1"/>
        <v>574</v>
      </c>
      <c r="I24" s="33"/>
      <c r="J24" s="33"/>
      <c r="K24" s="33"/>
      <c r="L24" s="33"/>
      <c r="M24" s="33"/>
      <c r="N24" s="33"/>
      <c r="O24" s="74">
        <f>青森管轄!O24+八戸管轄!H24</f>
        <v>1332</v>
      </c>
    </row>
    <row r="25" spans="1:15" ht="21" customHeight="1">
      <c r="A25" s="122"/>
      <c r="B25" s="125"/>
      <c r="C25" s="10" t="s">
        <v>18</v>
      </c>
      <c r="D25" s="31">
        <f>SUM(上北郡!F25:J25)</f>
        <v>201</v>
      </c>
      <c r="E25" s="12">
        <f>三戸郡!O25</f>
        <v>89</v>
      </c>
      <c r="F25" s="12">
        <f t="shared" si="0"/>
        <v>290</v>
      </c>
      <c r="G25" s="12">
        <f>SUM(県内10市!K25:M25)</f>
        <v>456</v>
      </c>
      <c r="H25" s="87">
        <f t="shared" si="1"/>
        <v>746</v>
      </c>
      <c r="I25" s="33"/>
      <c r="J25" s="33"/>
      <c r="K25" s="33"/>
      <c r="L25" s="33"/>
      <c r="M25" s="33"/>
      <c r="N25" s="33"/>
      <c r="O25" s="74">
        <f>青森管轄!O25+八戸管轄!H25</f>
        <v>1757</v>
      </c>
    </row>
    <row r="26" spans="1:15" ht="21" customHeight="1">
      <c r="A26" s="122"/>
      <c r="B26" s="125" t="s">
        <v>19</v>
      </c>
      <c r="C26" s="10" t="s">
        <v>16</v>
      </c>
      <c r="D26" s="31">
        <f>SUM(上北郡!F26:J26)</f>
        <v>151</v>
      </c>
      <c r="E26" s="12">
        <f>三戸郡!O26</f>
        <v>91</v>
      </c>
      <c r="F26" s="12">
        <f t="shared" si="0"/>
        <v>242</v>
      </c>
      <c r="G26" s="12">
        <f>SUM(県内10市!K26:M26)</f>
        <v>444</v>
      </c>
      <c r="H26" s="87">
        <f t="shared" si="1"/>
        <v>686</v>
      </c>
      <c r="I26" s="33"/>
      <c r="J26" s="33"/>
      <c r="K26" s="33"/>
      <c r="L26" s="33"/>
      <c r="M26" s="33"/>
      <c r="N26" s="33"/>
      <c r="O26" s="74">
        <f>青森管轄!O26+八戸管轄!H26</f>
        <v>1727</v>
      </c>
    </row>
    <row r="27" spans="1:15" ht="21" customHeight="1">
      <c r="A27" s="122"/>
      <c r="B27" s="125"/>
      <c r="C27" s="10" t="s">
        <v>17</v>
      </c>
      <c r="D27" s="31">
        <f>SUM(上北郡!F27:J27)</f>
        <v>39</v>
      </c>
      <c r="E27" s="12">
        <f>三戸郡!O27</f>
        <v>24</v>
      </c>
      <c r="F27" s="12">
        <f t="shared" si="0"/>
        <v>63</v>
      </c>
      <c r="G27" s="12">
        <f>SUM(県内10市!K27:M27)</f>
        <v>44</v>
      </c>
      <c r="H27" s="87">
        <f t="shared" si="1"/>
        <v>107</v>
      </c>
      <c r="I27" s="33"/>
      <c r="J27" s="33"/>
      <c r="K27" s="33"/>
      <c r="L27" s="33"/>
      <c r="M27" s="33"/>
      <c r="N27" s="33"/>
      <c r="O27" s="74">
        <f>青森管轄!O27+八戸管轄!H27</f>
        <v>343</v>
      </c>
    </row>
    <row r="28" spans="1:15" ht="21" customHeight="1">
      <c r="A28" s="122"/>
      <c r="B28" s="125"/>
      <c r="C28" s="10" t="s">
        <v>18</v>
      </c>
      <c r="D28" s="31">
        <f>SUM(上北郡!F28:J28)</f>
        <v>190</v>
      </c>
      <c r="E28" s="12">
        <f>三戸郡!O28</f>
        <v>115</v>
      </c>
      <c r="F28" s="12">
        <f t="shared" si="0"/>
        <v>305</v>
      </c>
      <c r="G28" s="12">
        <f>SUM(県内10市!K28:M28)</f>
        <v>488</v>
      </c>
      <c r="H28" s="87">
        <f t="shared" si="1"/>
        <v>793</v>
      </c>
      <c r="I28" s="33"/>
      <c r="J28" s="33"/>
      <c r="K28" s="33"/>
      <c r="L28" s="33"/>
      <c r="M28" s="33"/>
      <c r="N28" s="33"/>
      <c r="O28" s="74">
        <f>青森管轄!O28+八戸管轄!H28</f>
        <v>2070</v>
      </c>
    </row>
    <row r="29" spans="1:15" ht="21" customHeight="1">
      <c r="A29" s="122"/>
      <c r="B29" s="125" t="s">
        <v>8</v>
      </c>
      <c r="C29" s="10" t="s">
        <v>16</v>
      </c>
      <c r="D29" s="31">
        <f>SUM(上北郡!F29:J29)</f>
        <v>210</v>
      </c>
      <c r="E29" s="12">
        <f>三戸郡!O29</f>
        <v>114</v>
      </c>
      <c r="F29" s="12">
        <f t="shared" si="0"/>
        <v>324</v>
      </c>
      <c r="G29" s="12">
        <f>SUM(県内10市!K29:M29)</f>
        <v>534</v>
      </c>
      <c r="H29" s="87">
        <f t="shared" si="1"/>
        <v>858</v>
      </c>
      <c r="I29" s="11"/>
      <c r="J29" s="11"/>
      <c r="K29" s="11"/>
      <c r="L29" s="11"/>
      <c r="M29" s="11"/>
      <c r="N29" s="11"/>
      <c r="O29" s="74">
        <f>青森管轄!O29+八戸管轄!H29</f>
        <v>2152</v>
      </c>
    </row>
    <row r="30" spans="1:15" ht="21" customHeight="1">
      <c r="A30" s="122"/>
      <c r="B30" s="125"/>
      <c r="C30" s="10" t="s">
        <v>17</v>
      </c>
      <c r="D30" s="31">
        <f>SUM(上北郡!F30:J30)</f>
        <v>181</v>
      </c>
      <c r="E30" s="12">
        <f>三戸郡!O30</f>
        <v>90</v>
      </c>
      <c r="F30" s="12">
        <f t="shared" si="0"/>
        <v>271</v>
      </c>
      <c r="G30" s="12">
        <f>SUM(県内10市!K30:M30)</f>
        <v>410</v>
      </c>
      <c r="H30" s="87">
        <f t="shared" si="1"/>
        <v>681</v>
      </c>
      <c r="I30" s="11"/>
      <c r="J30" s="11"/>
      <c r="K30" s="11"/>
      <c r="L30" s="11"/>
      <c r="M30" s="11"/>
      <c r="N30" s="11"/>
      <c r="O30" s="74">
        <f>青森管轄!O30+八戸管轄!H30</f>
        <v>1675</v>
      </c>
    </row>
    <row r="31" spans="1:15" ht="21" customHeight="1" thickBot="1">
      <c r="A31" s="123"/>
      <c r="B31" s="126"/>
      <c r="C31" s="13" t="s">
        <v>18</v>
      </c>
      <c r="D31" s="86">
        <f>SUM(上北郡!F31:J31)</f>
        <v>391</v>
      </c>
      <c r="E31" s="34">
        <f>三戸郡!O31</f>
        <v>204</v>
      </c>
      <c r="F31" s="70">
        <f t="shared" si="0"/>
        <v>595</v>
      </c>
      <c r="G31" s="70">
        <f>SUM(県内10市!K31:M31)</f>
        <v>944</v>
      </c>
      <c r="H31" s="84">
        <f t="shared" si="1"/>
        <v>1539</v>
      </c>
      <c r="I31" s="18"/>
      <c r="J31" s="18"/>
      <c r="K31" s="18"/>
      <c r="L31" s="18"/>
      <c r="M31" s="18"/>
      <c r="N31" s="18"/>
      <c r="O31" s="75">
        <f>青森管轄!O31+八戸管轄!H31</f>
        <v>3827</v>
      </c>
    </row>
    <row r="32" spans="1:15" ht="21" customHeight="1">
      <c r="A32" s="121" t="s">
        <v>84</v>
      </c>
      <c r="B32" s="127" t="s">
        <v>15</v>
      </c>
      <c r="C32" s="7" t="s">
        <v>16</v>
      </c>
      <c r="D32" s="27">
        <f>SUM(上北郡!F32:J32)</f>
        <v>12066</v>
      </c>
      <c r="E32" s="28">
        <f>三戸郡!O32</f>
        <v>8768</v>
      </c>
      <c r="F32" s="34">
        <f t="shared" si="0"/>
        <v>20834</v>
      </c>
      <c r="G32" s="34">
        <f>SUM(県内10市!K32:M32)</f>
        <v>48743</v>
      </c>
      <c r="H32" s="92">
        <f t="shared" si="1"/>
        <v>69577</v>
      </c>
      <c r="I32" s="91"/>
      <c r="J32" s="91"/>
      <c r="K32" s="91"/>
      <c r="L32" s="91"/>
      <c r="M32" s="91"/>
      <c r="N32" s="91"/>
      <c r="O32" s="73">
        <f>青森管轄!O32+八戸管轄!H32</f>
        <v>168208</v>
      </c>
    </row>
    <row r="33" spans="1:15" ht="21" customHeight="1">
      <c r="A33" s="122"/>
      <c r="B33" s="125"/>
      <c r="C33" s="10" t="s">
        <v>17</v>
      </c>
      <c r="D33" s="31">
        <f>SUM(上北郡!F33:J33)</f>
        <v>51</v>
      </c>
      <c r="E33" s="12">
        <f>三戸郡!O33</f>
        <v>18</v>
      </c>
      <c r="F33" s="12">
        <f t="shared" si="0"/>
        <v>69</v>
      </c>
      <c r="G33" s="12">
        <f>SUM(県内10市!K33:M33)</f>
        <v>82</v>
      </c>
      <c r="H33" s="87">
        <f t="shared" si="1"/>
        <v>151</v>
      </c>
      <c r="I33" s="33"/>
      <c r="J33" s="33"/>
      <c r="K33" s="33"/>
      <c r="L33" s="33"/>
      <c r="M33" s="33"/>
      <c r="N33" s="33"/>
      <c r="O33" s="74">
        <f>青森管轄!O33+八戸管轄!H33</f>
        <v>606</v>
      </c>
    </row>
    <row r="34" spans="1:15" ht="21" customHeight="1">
      <c r="A34" s="122"/>
      <c r="B34" s="125"/>
      <c r="C34" s="10" t="s">
        <v>18</v>
      </c>
      <c r="D34" s="31">
        <f>SUM(上北郡!F34:J34)</f>
        <v>12117</v>
      </c>
      <c r="E34" s="12">
        <f>三戸郡!O34</f>
        <v>8786</v>
      </c>
      <c r="F34" s="12">
        <f t="shared" si="0"/>
        <v>20903</v>
      </c>
      <c r="G34" s="12">
        <f>SUM(県内10市!K34:M34)</f>
        <v>48825</v>
      </c>
      <c r="H34" s="87">
        <f t="shared" si="1"/>
        <v>69728</v>
      </c>
      <c r="I34" s="33"/>
      <c r="J34" s="33"/>
      <c r="K34" s="33"/>
      <c r="L34" s="33"/>
      <c r="M34" s="33"/>
      <c r="N34" s="33"/>
      <c r="O34" s="74">
        <f>青森管轄!O34+八戸管轄!H34</f>
        <v>168814</v>
      </c>
    </row>
    <row r="35" spans="1:15" ht="21" customHeight="1">
      <c r="A35" s="122"/>
      <c r="B35" s="125" t="s">
        <v>19</v>
      </c>
      <c r="C35" s="10" t="s">
        <v>16</v>
      </c>
      <c r="D35" s="31">
        <f>SUM(上北郡!F35:J35)</f>
        <v>16704</v>
      </c>
      <c r="E35" s="12">
        <f>三戸郡!O35</f>
        <v>13012</v>
      </c>
      <c r="F35" s="12">
        <f t="shared" si="0"/>
        <v>29716</v>
      </c>
      <c r="G35" s="12">
        <f>SUM(県内10市!K35:M35)</f>
        <v>70863</v>
      </c>
      <c r="H35" s="87">
        <f t="shared" si="1"/>
        <v>100579</v>
      </c>
      <c r="I35" s="33"/>
      <c r="J35" s="33"/>
      <c r="K35" s="33"/>
      <c r="L35" s="33"/>
      <c r="M35" s="33"/>
      <c r="N35" s="33"/>
      <c r="O35" s="74">
        <f>青森管轄!O35+八戸管轄!H35</f>
        <v>239138</v>
      </c>
    </row>
    <row r="36" spans="1:15" ht="21" customHeight="1">
      <c r="A36" s="122"/>
      <c r="B36" s="125"/>
      <c r="C36" s="10" t="s">
        <v>17</v>
      </c>
      <c r="D36" s="31">
        <f>SUM(上北郡!F36:J36)</f>
        <v>86</v>
      </c>
      <c r="E36" s="12">
        <f>三戸郡!O36</f>
        <v>56</v>
      </c>
      <c r="F36" s="12">
        <f t="shared" si="0"/>
        <v>142</v>
      </c>
      <c r="G36" s="12">
        <f>SUM(県内10市!K36:M36)</f>
        <v>553</v>
      </c>
      <c r="H36" s="87">
        <f t="shared" si="1"/>
        <v>695</v>
      </c>
      <c r="I36" s="33"/>
      <c r="J36" s="33"/>
      <c r="K36" s="33"/>
      <c r="L36" s="33"/>
      <c r="M36" s="33"/>
      <c r="N36" s="33"/>
      <c r="O36" s="74">
        <f>青森管轄!O36+八戸管轄!H36</f>
        <v>2095</v>
      </c>
    </row>
    <row r="37" spans="1:15" ht="21" customHeight="1">
      <c r="A37" s="122"/>
      <c r="B37" s="125"/>
      <c r="C37" s="10" t="s">
        <v>18</v>
      </c>
      <c r="D37" s="31">
        <f>SUM(上北郡!F37:J37)</f>
        <v>16790</v>
      </c>
      <c r="E37" s="12">
        <f>三戸郡!O37</f>
        <v>13068</v>
      </c>
      <c r="F37" s="12">
        <f t="shared" si="0"/>
        <v>29858</v>
      </c>
      <c r="G37" s="12">
        <f>SUM(県内10市!K37:M37)</f>
        <v>71416</v>
      </c>
      <c r="H37" s="87">
        <f t="shared" si="1"/>
        <v>101274</v>
      </c>
      <c r="I37" s="33"/>
      <c r="J37" s="33"/>
      <c r="K37" s="33"/>
      <c r="L37" s="33"/>
      <c r="M37" s="33"/>
      <c r="N37" s="33"/>
      <c r="O37" s="74">
        <f>青森管轄!O37+八戸管轄!H37</f>
        <v>241233</v>
      </c>
    </row>
    <row r="38" spans="1:15" ht="21" customHeight="1">
      <c r="A38" s="122"/>
      <c r="B38" s="125" t="s">
        <v>83</v>
      </c>
      <c r="C38" s="10" t="s">
        <v>16</v>
      </c>
      <c r="D38" s="31">
        <f>SUM(上北郡!F38:J38)</f>
        <v>28770</v>
      </c>
      <c r="E38" s="12">
        <f>三戸郡!O38</f>
        <v>21780</v>
      </c>
      <c r="F38" s="12">
        <f t="shared" si="0"/>
        <v>50550</v>
      </c>
      <c r="G38" s="12">
        <f>SUM(県内10市!K38:M38)</f>
        <v>119606</v>
      </c>
      <c r="H38" s="87">
        <f t="shared" si="1"/>
        <v>170156</v>
      </c>
      <c r="I38" s="11"/>
      <c r="J38" s="11"/>
      <c r="K38" s="11"/>
      <c r="L38" s="11"/>
      <c r="M38" s="11"/>
      <c r="N38" s="11"/>
      <c r="O38" s="74">
        <f>青森管轄!O38+八戸管轄!H38</f>
        <v>407346</v>
      </c>
    </row>
    <row r="39" spans="1:15" ht="21" customHeight="1">
      <c r="A39" s="122"/>
      <c r="B39" s="125"/>
      <c r="C39" s="10" t="s">
        <v>17</v>
      </c>
      <c r="D39" s="31">
        <f>SUM(上北郡!F39:J39)</f>
        <v>137</v>
      </c>
      <c r="E39" s="12">
        <f>三戸郡!O39</f>
        <v>74</v>
      </c>
      <c r="F39" s="12">
        <f t="shared" si="0"/>
        <v>211</v>
      </c>
      <c r="G39" s="12">
        <f>SUM(県内10市!K39:M39)</f>
        <v>635</v>
      </c>
      <c r="H39" s="87">
        <f t="shared" si="1"/>
        <v>846</v>
      </c>
      <c r="I39" s="11"/>
      <c r="J39" s="11"/>
      <c r="K39" s="11"/>
      <c r="L39" s="11"/>
      <c r="M39" s="11"/>
      <c r="N39" s="11"/>
      <c r="O39" s="74">
        <f>青森管轄!O39+八戸管轄!H39</f>
        <v>2701</v>
      </c>
    </row>
    <row r="40" spans="1:15" ht="21" customHeight="1" thickBot="1">
      <c r="A40" s="123"/>
      <c r="B40" s="126"/>
      <c r="C40" s="13" t="s">
        <v>18</v>
      </c>
      <c r="D40" s="86">
        <f>SUM(上北郡!F40:J40)</f>
        <v>28907</v>
      </c>
      <c r="E40" s="34">
        <f>三戸郡!O40</f>
        <v>21854</v>
      </c>
      <c r="F40" s="70">
        <f t="shared" si="0"/>
        <v>50761</v>
      </c>
      <c r="G40" s="70">
        <f>SUM(県内10市!K40:M40)</f>
        <v>120241</v>
      </c>
      <c r="H40" s="84">
        <f t="shared" si="1"/>
        <v>171002</v>
      </c>
      <c r="I40" s="18"/>
      <c r="J40" s="18"/>
      <c r="K40" s="18"/>
      <c r="L40" s="18"/>
      <c r="M40" s="18"/>
      <c r="N40" s="18"/>
      <c r="O40" s="75">
        <f>青森管轄!O40+八戸管轄!H40</f>
        <v>410047</v>
      </c>
    </row>
    <row r="41" spans="1:15" ht="21" customHeight="1">
      <c r="A41" s="103" t="s">
        <v>21</v>
      </c>
      <c r="B41" s="104"/>
      <c r="C41" s="7" t="s">
        <v>16</v>
      </c>
      <c r="D41" s="27">
        <f>SUM(上北郡!F41:J41)</f>
        <v>1011</v>
      </c>
      <c r="E41" s="28">
        <f>三戸郡!O41</f>
        <v>740</v>
      </c>
      <c r="F41" s="34">
        <f t="shared" si="0"/>
        <v>1751</v>
      </c>
      <c r="G41" s="34">
        <f>SUM(県内10市!K41:M41)</f>
        <v>3992</v>
      </c>
      <c r="H41" s="92">
        <f t="shared" si="1"/>
        <v>5743</v>
      </c>
      <c r="I41" s="91"/>
      <c r="J41" s="91"/>
      <c r="K41" s="91"/>
      <c r="L41" s="91"/>
      <c r="M41" s="91"/>
      <c r="N41" s="91"/>
      <c r="O41" s="73">
        <f>青森管轄!O41+八戸管轄!H41</f>
        <v>14866</v>
      </c>
    </row>
    <row r="42" spans="1:15" ht="21" customHeight="1">
      <c r="A42" s="105"/>
      <c r="B42" s="106"/>
      <c r="C42" s="10" t="s">
        <v>17</v>
      </c>
      <c r="D42" s="31">
        <f>SUM(上北郡!F42:J42)</f>
        <v>298</v>
      </c>
      <c r="E42" s="12">
        <f>三戸郡!O42</f>
        <v>242</v>
      </c>
      <c r="F42" s="12">
        <f t="shared" si="0"/>
        <v>540</v>
      </c>
      <c r="G42" s="12">
        <f>SUM(県内10市!K42:M42)</f>
        <v>1544</v>
      </c>
      <c r="H42" s="87">
        <f t="shared" si="1"/>
        <v>2084</v>
      </c>
      <c r="I42" s="33"/>
      <c r="J42" s="33"/>
      <c r="K42" s="33"/>
      <c r="L42" s="33"/>
      <c r="M42" s="33"/>
      <c r="N42" s="33"/>
      <c r="O42" s="74">
        <f>青森管轄!O42+八戸管轄!H42</f>
        <v>5156</v>
      </c>
    </row>
    <row r="43" spans="1:15" ht="21" customHeight="1" thickBot="1">
      <c r="A43" s="107"/>
      <c r="B43" s="108"/>
      <c r="C43" s="13" t="s">
        <v>18</v>
      </c>
      <c r="D43" s="86">
        <f>SUM(上北郡!F43:J43)</f>
        <v>1309</v>
      </c>
      <c r="E43" s="34">
        <f>三戸郡!O43</f>
        <v>982</v>
      </c>
      <c r="F43" s="70">
        <f t="shared" si="0"/>
        <v>2291</v>
      </c>
      <c r="G43" s="70">
        <f>SUM(県内10市!K43:M43)</f>
        <v>5536</v>
      </c>
      <c r="H43" s="84">
        <f t="shared" si="1"/>
        <v>7827</v>
      </c>
      <c r="I43" s="93"/>
      <c r="J43" s="93"/>
      <c r="K43" s="93"/>
      <c r="L43" s="93"/>
      <c r="M43" s="93"/>
      <c r="N43" s="93"/>
      <c r="O43" s="75">
        <f>青森管轄!O43+八戸管轄!H43</f>
        <v>20022</v>
      </c>
    </row>
    <row r="44" spans="1:15" ht="21" customHeight="1">
      <c r="A44" s="103" t="s">
        <v>22</v>
      </c>
      <c r="B44" s="104"/>
      <c r="C44" s="7" t="s">
        <v>16</v>
      </c>
      <c r="D44" s="27">
        <f>SUM(上北郡!F44:J44)</f>
        <v>773</v>
      </c>
      <c r="E44" s="28">
        <f>三戸郡!O44</f>
        <v>362</v>
      </c>
      <c r="F44" s="34">
        <f t="shared" si="0"/>
        <v>1135</v>
      </c>
      <c r="G44" s="34">
        <f>SUM(県内10市!K44:M44)</f>
        <v>1748</v>
      </c>
      <c r="H44" s="92">
        <f t="shared" si="1"/>
        <v>2883</v>
      </c>
      <c r="I44" s="91"/>
      <c r="J44" s="91"/>
      <c r="K44" s="91"/>
      <c r="L44" s="91"/>
      <c r="M44" s="91"/>
      <c r="N44" s="91"/>
      <c r="O44" s="73">
        <f>青森管轄!O44+八戸管轄!H44</f>
        <v>9245</v>
      </c>
    </row>
    <row r="45" spans="1:15" ht="21" customHeight="1">
      <c r="A45" s="105"/>
      <c r="B45" s="106"/>
      <c r="C45" s="10" t="s">
        <v>17</v>
      </c>
      <c r="D45" s="31">
        <f>SUM(上北郡!F45:J45)</f>
        <v>3</v>
      </c>
      <c r="E45" s="12">
        <f>三戸郡!O45</f>
        <v>0</v>
      </c>
      <c r="F45" s="12">
        <f t="shared" si="0"/>
        <v>3</v>
      </c>
      <c r="G45" s="12">
        <f>SUM(県内10市!K45:M45)</f>
        <v>10</v>
      </c>
      <c r="H45" s="87">
        <f t="shared" si="1"/>
        <v>13</v>
      </c>
      <c r="I45" s="33"/>
      <c r="J45" s="33"/>
      <c r="K45" s="33"/>
      <c r="L45" s="33"/>
      <c r="M45" s="33"/>
      <c r="N45" s="33"/>
      <c r="O45" s="74">
        <f>青森管轄!O45+八戸管轄!H45</f>
        <v>26</v>
      </c>
    </row>
    <row r="46" spans="1:15" ht="21" customHeight="1" thickBot="1">
      <c r="A46" s="107"/>
      <c r="B46" s="108"/>
      <c r="C46" s="13" t="s">
        <v>18</v>
      </c>
      <c r="D46" s="86">
        <f>SUM(上北郡!F46:J46)</f>
        <v>776</v>
      </c>
      <c r="E46" s="34">
        <f>三戸郡!O46</f>
        <v>362</v>
      </c>
      <c r="F46" s="34">
        <f t="shared" si="0"/>
        <v>1138</v>
      </c>
      <c r="G46" s="34">
        <f>SUM(県内10市!K46:M46)</f>
        <v>1758</v>
      </c>
      <c r="H46" s="92">
        <f t="shared" si="1"/>
        <v>2896</v>
      </c>
      <c r="I46" s="93"/>
      <c r="J46" s="93"/>
      <c r="K46" s="93"/>
      <c r="L46" s="93"/>
      <c r="M46" s="93"/>
      <c r="N46" s="93"/>
      <c r="O46" s="75">
        <f>青森管轄!O46+八戸管轄!H46</f>
        <v>9271</v>
      </c>
    </row>
    <row r="47" spans="1:15" ht="21" customHeight="1" thickBot="1">
      <c r="A47" s="109" t="s">
        <v>23</v>
      </c>
      <c r="B47" s="110"/>
      <c r="C47" s="111"/>
      <c r="D47" s="27">
        <f>SUM(上北郡!F47:J47)</f>
        <v>38633</v>
      </c>
      <c r="E47" s="28">
        <f>三戸郡!O47</f>
        <v>28272</v>
      </c>
      <c r="F47" s="16">
        <f t="shared" si="0"/>
        <v>66905</v>
      </c>
      <c r="G47" s="16">
        <f>SUM(県内10市!K47:M47)</f>
        <v>150306</v>
      </c>
      <c r="H47" s="78">
        <f t="shared" si="1"/>
        <v>217211</v>
      </c>
      <c r="I47" s="38"/>
      <c r="J47" s="38"/>
      <c r="K47" s="38"/>
      <c r="L47" s="38"/>
      <c r="M47" s="38"/>
      <c r="N47" s="38"/>
      <c r="O47" s="73">
        <f>青森管轄!O47+八戸管轄!H47</f>
        <v>525281</v>
      </c>
    </row>
    <row r="48" spans="1:15" ht="21" customHeight="1" thickBot="1">
      <c r="A48" s="109" t="s">
        <v>82</v>
      </c>
      <c r="B48" s="110"/>
      <c r="C48" s="111"/>
      <c r="D48" s="27">
        <f>SUM(上北郡!F48:J48)</f>
        <v>859</v>
      </c>
      <c r="E48" s="28">
        <f>三戸郡!O48</f>
        <v>693</v>
      </c>
      <c r="F48" s="16">
        <f t="shared" si="0"/>
        <v>1552</v>
      </c>
      <c r="G48" s="16">
        <f>SUM(県内10市!K48:M48)</f>
        <v>3395</v>
      </c>
      <c r="H48" s="78">
        <f t="shared" si="1"/>
        <v>4947</v>
      </c>
      <c r="I48" s="38"/>
      <c r="J48" s="38"/>
      <c r="K48" s="38"/>
      <c r="L48" s="38"/>
      <c r="M48" s="38"/>
      <c r="N48" s="38"/>
      <c r="O48" s="73">
        <f>青森管轄!O48+八戸管轄!H48</f>
        <v>12052</v>
      </c>
    </row>
    <row r="49" spans="1:15" ht="21" customHeight="1" thickBot="1">
      <c r="A49" s="109" t="s">
        <v>24</v>
      </c>
      <c r="B49" s="110"/>
      <c r="C49" s="111"/>
      <c r="D49" s="27">
        <f>SUM(上北郡!F49:J49)</f>
        <v>39492</v>
      </c>
      <c r="E49" s="28">
        <f>三戸郡!O49</f>
        <v>28965</v>
      </c>
      <c r="F49" s="16">
        <f t="shared" si="0"/>
        <v>68457</v>
      </c>
      <c r="G49" s="16">
        <f>SUM(県内10市!K49:M49)</f>
        <v>153701</v>
      </c>
      <c r="H49" s="78">
        <f t="shared" si="1"/>
        <v>222158</v>
      </c>
      <c r="I49" s="38"/>
      <c r="J49" s="38"/>
      <c r="K49" s="38"/>
      <c r="L49" s="38"/>
      <c r="M49" s="38"/>
      <c r="N49" s="38"/>
      <c r="O49" s="73">
        <f>青森管轄!O49+八戸管轄!H49</f>
        <v>537333</v>
      </c>
    </row>
    <row r="50" spans="1:15" ht="21" customHeight="1">
      <c r="A50" s="164" t="s">
        <v>81</v>
      </c>
      <c r="B50" s="104" t="s">
        <v>25</v>
      </c>
      <c r="C50" s="7" t="s">
        <v>26</v>
      </c>
      <c r="D50" s="27">
        <f>SUM(上北郡!F50:J50)</f>
        <v>19341</v>
      </c>
      <c r="E50" s="28">
        <f>三戸郡!O50</f>
        <v>17509</v>
      </c>
      <c r="F50" s="34">
        <f t="shared" si="0"/>
        <v>36850</v>
      </c>
      <c r="G50" s="34">
        <f>SUM(県内10市!K50:M50)</f>
        <v>78527</v>
      </c>
      <c r="H50" s="92">
        <f t="shared" si="1"/>
        <v>115377</v>
      </c>
      <c r="I50" s="91"/>
      <c r="J50" s="91"/>
      <c r="K50" s="91"/>
      <c r="L50" s="91"/>
      <c r="M50" s="91"/>
      <c r="N50" s="91"/>
      <c r="O50" s="73">
        <f>青森管轄!O50+八戸管轄!H50</f>
        <v>316942</v>
      </c>
    </row>
    <row r="51" spans="1:15" ht="21" customHeight="1">
      <c r="A51" s="113"/>
      <c r="B51" s="106"/>
      <c r="C51" s="10" t="s">
        <v>27</v>
      </c>
      <c r="D51" s="31">
        <f>SUM(上北郡!F51:J51)</f>
        <v>11111</v>
      </c>
      <c r="E51" s="12">
        <f>三戸郡!O51</f>
        <v>12538</v>
      </c>
      <c r="F51" s="12">
        <f t="shared" si="0"/>
        <v>23649</v>
      </c>
      <c r="G51" s="12">
        <f>SUM(県内10市!K51:M51)</f>
        <v>26770</v>
      </c>
      <c r="H51" s="87">
        <f t="shared" si="1"/>
        <v>50419</v>
      </c>
      <c r="I51" s="33"/>
      <c r="J51" s="33"/>
      <c r="K51" s="33"/>
      <c r="L51" s="33"/>
      <c r="M51" s="33"/>
      <c r="N51" s="33"/>
      <c r="O51" s="74">
        <f>青森管轄!O51+八戸管轄!H51</f>
        <v>134316</v>
      </c>
    </row>
    <row r="52" spans="1:15" ht="21" customHeight="1">
      <c r="A52" s="113"/>
      <c r="B52" s="106"/>
      <c r="C52" s="10" t="s">
        <v>18</v>
      </c>
      <c r="D52" s="31">
        <f>SUM(上北郡!F52:J52)</f>
        <v>30452</v>
      </c>
      <c r="E52" s="12">
        <f>三戸郡!O52</f>
        <v>30047</v>
      </c>
      <c r="F52" s="12">
        <f t="shared" si="0"/>
        <v>60499</v>
      </c>
      <c r="G52" s="12">
        <f>SUM(県内10市!K52:M52)</f>
        <v>105297</v>
      </c>
      <c r="H52" s="87">
        <f t="shared" si="1"/>
        <v>165796</v>
      </c>
      <c r="I52" s="33"/>
      <c r="J52" s="33"/>
      <c r="K52" s="33"/>
      <c r="L52" s="33"/>
      <c r="M52" s="33"/>
      <c r="N52" s="33"/>
      <c r="O52" s="74">
        <f>青森管轄!O52+八戸管轄!H52</f>
        <v>451258</v>
      </c>
    </row>
    <row r="53" spans="1:15" ht="21" customHeight="1">
      <c r="A53" s="113"/>
      <c r="B53" s="99" t="s">
        <v>80</v>
      </c>
      <c r="C53" s="100"/>
      <c r="D53" s="31">
        <f>SUM(上北郡!F53:J53)</f>
        <v>151</v>
      </c>
      <c r="E53" s="12">
        <f>三戸郡!O53</f>
        <v>129</v>
      </c>
      <c r="F53" s="12">
        <f t="shared" si="0"/>
        <v>280</v>
      </c>
      <c r="G53" s="12">
        <f>SUM(県内10市!K53:M53)</f>
        <v>543</v>
      </c>
      <c r="H53" s="87">
        <f t="shared" si="1"/>
        <v>823</v>
      </c>
      <c r="I53" s="33"/>
      <c r="J53" s="33"/>
      <c r="K53" s="33"/>
      <c r="L53" s="33"/>
      <c r="M53" s="33"/>
      <c r="N53" s="33"/>
      <c r="O53" s="74">
        <f>青森管轄!O53+八戸管轄!H53</f>
        <v>2356</v>
      </c>
    </row>
    <row r="54" spans="1:15" ht="21" customHeight="1" thickBot="1">
      <c r="A54" s="146"/>
      <c r="B54" s="162" t="s">
        <v>79</v>
      </c>
      <c r="C54" s="163"/>
      <c r="D54" s="86">
        <f>SUM(上北郡!F54:J54)</f>
        <v>949</v>
      </c>
      <c r="E54" s="34">
        <f>三戸郡!O54</f>
        <v>846</v>
      </c>
      <c r="F54" s="34">
        <f t="shared" si="0"/>
        <v>1795</v>
      </c>
      <c r="G54" s="34">
        <f>SUM(県内10市!K54:M54)</f>
        <v>3764</v>
      </c>
      <c r="H54" s="92">
        <f t="shared" si="1"/>
        <v>5559</v>
      </c>
      <c r="I54" s="93"/>
      <c r="J54" s="93"/>
      <c r="K54" s="93"/>
      <c r="L54" s="93"/>
      <c r="M54" s="93"/>
      <c r="N54" s="93"/>
      <c r="O54" s="75">
        <f>青森管轄!O54+八戸管轄!H54</f>
        <v>14779</v>
      </c>
    </row>
    <row r="55" spans="1:15" ht="21" customHeight="1" thickBot="1">
      <c r="A55" s="115" t="s">
        <v>28</v>
      </c>
      <c r="B55" s="116"/>
      <c r="C55" s="117"/>
      <c r="D55" s="27">
        <f>SUM(上北郡!F55:J55)</f>
        <v>31552</v>
      </c>
      <c r="E55" s="28">
        <f>三戸郡!O55</f>
        <v>31022</v>
      </c>
      <c r="F55" s="16">
        <f t="shared" si="0"/>
        <v>62574</v>
      </c>
      <c r="G55" s="16">
        <f>SUM(県内10市!K55:M55)</f>
        <v>109604</v>
      </c>
      <c r="H55" s="78">
        <f t="shared" si="1"/>
        <v>172178</v>
      </c>
      <c r="I55" s="38"/>
      <c r="J55" s="38"/>
      <c r="K55" s="38"/>
      <c r="L55" s="38"/>
      <c r="M55" s="38"/>
      <c r="N55" s="38"/>
      <c r="O55" s="73">
        <f>青森管轄!O55+八戸管轄!H55</f>
        <v>468393</v>
      </c>
    </row>
    <row r="56" spans="1:15" ht="23.25" customHeight="1" thickBot="1">
      <c r="A56" s="118" t="s">
        <v>78</v>
      </c>
      <c r="B56" s="119"/>
      <c r="C56" s="120"/>
      <c r="D56" s="77">
        <f>SUM(上北郡!F56:J56)</f>
        <v>71044</v>
      </c>
      <c r="E56" s="78">
        <f>三戸郡!O56</f>
        <v>59987</v>
      </c>
      <c r="F56" s="78">
        <f t="shared" si="0"/>
        <v>131031</v>
      </c>
      <c r="G56" s="78">
        <f>SUM(県内10市!K56:M56)</f>
        <v>263305</v>
      </c>
      <c r="H56" s="78">
        <f t="shared" si="1"/>
        <v>394336</v>
      </c>
      <c r="I56" s="83"/>
      <c r="J56" s="83"/>
      <c r="K56" s="83"/>
      <c r="L56" s="83"/>
      <c r="M56" s="83"/>
      <c r="N56" s="83"/>
      <c r="O56" s="76">
        <f>青森管轄!O56+八戸管轄!H56</f>
        <v>1005726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A48:C48"/>
    <mergeCell ref="A55:C55"/>
    <mergeCell ref="B11:B13"/>
    <mergeCell ref="B20:B22"/>
    <mergeCell ref="A11:A22"/>
    <mergeCell ref="A23:A31"/>
    <mergeCell ref="B26:B28"/>
    <mergeCell ref="B14:B16"/>
    <mergeCell ref="B23:B25"/>
    <mergeCell ref="D7:D10"/>
    <mergeCell ref="C8:C10"/>
    <mergeCell ref="B38:B40"/>
    <mergeCell ref="B32:B34"/>
    <mergeCell ref="A59:O60"/>
    <mergeCell ref="B17:B19"/>
    <mergeCell ref="A49:C49"/>
    <mergeCell ref="B53:C53"/>
    <mergeCell ref="B54:C54"/>
    <mergeCell ref="B50:B52"/>
    <mergeCell ref="A32:A40"/>
    <mergeCell ref="A44:B46"/>
    <mergeCell ref="B35:B37"/>
    <mergeCell ref="B29:B31"/>
    <mergeCell ref="A47:C47"/>
    <mergeCell ref="A50:A54"/>
    <mergeCell ref="A8:A10"/>
    <mergeCell ref="B8:B10"/>
    <mergeCell ref="A56:C56"/>
    <mergeCell ref="A41:B43"/>
    <mergeCell ref="O7:O10"/>
    <mergeCell ref="K7:K10"/>
    <mergeCell ref="N7:N10"/>
    <mergeCell ref="M7:M10"/>
    <mergeCell ref="H7:H10"/>
    <mergeCell ref="I7:I10"/>
    <mergeCell ref="J7:J10"/>
    <mergeCell ref="L7:L10"/>
    <mergeCell ref="G7:G10"/>
    <mergeCell ref="A7:C7"/>
    <mergeCell ref="E7:E10"/>
    <mergeCell ref="F7:F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  <c r="F4" s="23"/>
      <c r="G4" s="1" t="s">
        <v>11</v>
      </c>
    </row>
    <row r="5" spans="1:15" ht="15" customHeight="1">
      <c r="A5" s="6"/>
      <c r="B5" s="49" t="s">
        <v>130</v>
      </c>
      <c r="C5" s="50"/>
      <c r="D5" s="51"/>
      <c r="E5" s="52"/>
      <c r="M5" s="53"/>
      <c r="N5" s="53"/>
      <c r="O5" s="24"/>
    </row>
    <row r="6" spans="1:15" ht="15" customHeight="1" thickBot="1">
      <c r="M6" s="25"/>
      <c r="N6" s="25"/>
      <c r="O6" s="25"/>
    </row>
    <row r="7" spans="1:15" ht="48" customHeight="1">
      <c r="A7" s="147" t="s">
        <v>4</v>
      </c>
      <c r="B7" s="148"/>
      <c r="C7" s="149"/>
      <c r="D7" s="157" t="s">
        <v>129</v>
      </c>
      <c r="E7" s="160" t="s">
        <v>0</v>
      </c>
      <c r="F7" s="131" t="s">
        <v>30</v>
      </c>
      <c r="G7" s="131" t="s">
        <v>128</v>
      </c>
      <c r="H7" s="131"/>
      <c r="I7" s="131"/>
      <c r="J7" s="131"/>
      <c r="K7" s="131"/>
      <c r="L7" s="131"/>
      <c r="M7" s="131"/>
      <c r="N7" s="165"/>
      <c r="O7" s="150" t="s">
        <v>7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61"/>
      <c r="F8" s="153"/>
      <c r="G8" s="153"/>
      <c r="H8" s="153"/>
      <c r="I8" s="155"/>
      <c r="J8" s="155"/>
      <c r="K8" s="153"/>
      <c r="L8" s="153"/>
      <c r="M8" s="153"/>
      <c r="N8" s="166"/>
      <c r="O8" s="151"/>
    </row>
    <row r="9" spans="1:15">
      <c r="A9" s="113"/>
      <c r="B9" s="125"/>
      <c r="C9" s="134"/>
      <c r="D9" s="158"/>
      <c r="E9" s="161"/>
      <c r="F9" s="153"/>
      <c r="G9" s="153"/>
      <c r="H9" s="153"/>
      <c r="I9" s="155"/>
      <c r="J9" s="155"/>
      <c r="K9" s="153"/>
      <c r="L9" s="153"/>
      <c r="M9" s="153"/>
      <c r="N9" s="166"/>
      <c r="O9" s="151"/>
    </row>
    <row r="10" spans="1:15" ht="18.75" customHeight="1" thickBot="1">
      <c r="A10" s="146"/>
      <c r="B10" s="126"/>
      <c r="C10" s="135"/>
      <c r="D10" s="159"/>
      <c r="E10" s="179"/>
      <c r="F10" s="154"/>
      <c r="G10" s="154"/>
      <c r="H10" s="154"/>
      <c r="I10" s="156"/>
      <c r="J10" s="156"/>
      <c r="K10" s="154"/>
      <c r="L10" s="154"/>
      <c r="M10" s="154"/>
      <c r="N10" s="167"/>
      <c r="O10" s="152"/>
    </row>
    <row r="11" spans="1:15" ht="21" customHeight="1">
      <c r="A11" s="121" t="s">
        <v>6</v>
      </c>
      <c r="B11" s="127" t="s">
        <v>15</v>
      </c>
      <c r="C11" s="7" t="s">
        <v>16</v>
      </c>
      <c r="D11" s="8">
        <v>230</v>
      </c>
      <c r="E11" s="9">
        <v>139</v>
      </c>
      <c r="F11" s="9">
        <v>60</v>
      </c>
      <c r="G11" s="9">
        <v>62</v>
      </c>
      <c r="H11" s="9"/>
      <c r="I11" s="9"/>
      <c r="J11" s="9"/>
      <c r="K11" s="9"/>
      <c r="L11" s="9"/>
      <c r="M11" s="9"/>
      <c r="N11" s="37"/>
      <c r="O11" s="73">
        <f t="shared" ref="O11:O56" si="0">SUM(D11:N11)</f>
        <v>491</v>
      </c>
    </row>
    <row r="12" spans="1:15" ht="21" customHeight="1">
      <c r="A12" s="122"/>
      <c r="B12" s="125"/>
      <c r="C12" s="10" t="s">
        <v>17</v>
      </c>
      <c r="D12" s="11">
        <v>8</v>
      </c>
      <c r="E12" s="12">
        <v>23</v>
      </c>
      <c r="F12" s="12">
        <v>3</v>
      </c>
      <c r="G12" s="12">
        <v>14</v>
      </c>
      <c r="H12" s="12"/>
      <c r="I12" s="12"/>
      <c r="J12" s="12"/>
      <c r="K12" s="12"/>
      <c r="L12" s="12"/>
      <c r="M12" s="12"/>
      <c r="N12" s="32"/>
      <c r="O12" s="74">
        <f t="shared" si="0"/>
        <v>48</v>
      </c>
    </row>
    <row r="13" spans="1:15" ht="21" customHeight="1">
      <c r="A13" s="122"/>
      <c r="B13" s="125"/>
      <c r="C13" s="10" t="s">
        <v>18</v>
      </c>
      <c r="D13" s="11">
        <f>SUM(D11:D12)</f>
        <v>238</v>
      </c>
      <c r="E13" s="12">
        <f>SUM(E11:E12)</f>
        <v>162</v>
      </c>
      <c r="F13" s="12">
        <f>SUM(F11:F12)</f>
        <v>63</v>
      </c>
      <c r="G13" s="12">
        <f>SUM(G11:G12)</f>
        <v>76</v>
      </c>
      <c r="H13" s="12"/>
      <c r="I13" s="12"/>
      <c r="J13" s="12"/>
      <c r="K13" s="12"/>
      <c r="L13" s="12"/>
      <c r="M13" s="12"/>
      <c r="N13" s="32"/>
      <c r="O13" s="74">
        <f t="shared" si="0"/>
        <v>539</v>
      </c>
    </row>
    <row r="14" spans="1:15" ht="21" customHeight="1">
      <c r="A14" s="122"/>
      <c r="B14" s="125" t="s">
        <v>19</v>
      </c>
      <c r="C14" s="10" t="s">
        <v>16</v>
      </c>
      <c r="D14" s="11">
        <v>542</v>
      </c>
      <c r="E14" s="12">
        <v>211</v>
      </c>
      <c r="F14" s="12">
        <v>100</v>
      </c>
      <c r="G14" s="12">
        <v>140</v>
      </c>
      <c r="H14" s="12"/>
      <c r="I14" s="12"/>
      <c r="J14" s="12"/>
      <c r="K14" s="12"/>
      <c r="L14" s="12"/>
      <c r="M14" s="12"/>
      <c r="N14" s="32"/>
      <c r="O14" s="75">
        <f t="shared" si="0"/>
        <v>993</v>
      </c>
    </row>
    <row r="15" spans="1:15" ht="21" customHeight="1">
      <c r="A15" s="122"/>
      <c r="B15" s="125"/>
      <c r="C15" s="10" t="s">
        <v>17</v>
      </c>
      <c r="D15" s="11">
        <v>2</v>
      </c>
      <c r="E15" s="12">
        <v>1</v>
      </c>
      <c r="F15" s="12">
        <v>2</v>
      </c>
      <c r="G15" s="12">
        <v>0</v>
      </c>
      <c r="H15" s="12"/>
      <c r="I15" s="12"/>
      <c r="J15" s="12"/>
      <c r="K15" s="12"/>
      <c r="L15" s="12"/>
      <c r="M15" s="12"/>
      <c r="N15" s="32"/>
      <c r="O15" s="74">
        <f t="shared" si="0"/>
        <v>5</v>
      </c>
    </row>
    <row r="16" spans="1:15" ht="21" customHeight="1">
      <c r="A16" s="122"/>
      <c r="B16" s="125"/>
      <c r="C16" s="10" t="s">
        <v>18</v>
      </c>
      <c r="D16" s="11">
        <f>SUM(D14:D15)</f>
        <v>544</v>
      </c>
      <c r="E16" s="12">
        <f>SUM(E14:E15)</f>
        <v>212</v>
      </c>
      <c r="F16" s="12">
        <f>SUM(F14:F15)</f>
        <v>102</v>
      </c>
      <c r="G16" s="12">
        <f>SUM(G14:G15)</f>
        <v>140</v>
      </c>
      <c r="H16" s="12"/>
      <c r="I16" s="12"/>
      <c r="J16" s="12"/>
      <c r="K16" s="12"/>
      <c r="L16" s="12"/>
      <c r="M16" s="12"/>
      <c r="N16" s="32"/>
      <c r="O16" s="75">
        <f t="shared" si="0"/>
        <v>998</v>
      </c>
    </row>
    <row r="17" spans="1:15" ht="21" customHeight="1">
      <c r="A17" s="122"/>
      <c r="B17" s="125" t="s">
        <v>20</v>
      </c>
      <c r="C17" s="10" t="s">
        <v>16</v>
      </c>
      <c r="D17" s="11">
        <v>0</v>
      </c>
      <c r="E17" s="12">
        <v>2</v>
      </c>
      <c r="F17" s="12">
        <v>2</v>
      </c>
      <c r="G17" s="12">
        <v>0</v>
      </c>
      <c r="H17" s="12"/>
      <c r="I17" s="12"/>
      <c r="J17" s="12"/>
      <c r="K17" s="12"/>
      <c r="L17" s="12"/>
      <c r="M17" s="12"/>
      <c r="N17" s="32"/>
      <c r="O17" s="74">
        <f t="shared" si="0"/>
        <v>4</v>
      </c>
    </row>
    <row r="18" spans="1:15" ht="21" customHeight="1">
      <c r="A18" s="122"/>
      <c r="B18" s="125"/>
      <c r="C18" s="10" t="s">
        <v>17</v>
      </c>
      <c r="D18" s="11">
        <v>0</v>
      </c>
      <c r="E18" s="12">
        <v>2</v>
      </c>
      <c r="F18" s="12">
        <v>0</v>
      </c>
      <c r="G18" s="12">
        <v>2</v>
      </c>
      <c r="H18" s="12"/>
      <c r="I18" s="12"/>
      <c r="J18" s="12"/>
      <c r="K18" s="12"/>
      <c r="L18" s="12"/>
      <c r="M18" s="12"/>
      <c r="N18" s="32"/>
      <c r="O18" s="75">
        <f t="shared" si="0"/>
        <v>4</v>
      </c>
    </row>
    <row r="19" spans="1:15" ht="21" customHeight="1">
      <c r="A19" s="122"/>
      <c r="B19" s="125"/>
      <c r="C19" s="10" t="s">
        <v>18</v>
      </c>
      <c r="D19" s="11">
        <f>SUM(D17:D18)</f>
        <v>0</v>
      </c>
      <c r="E19" s="11">
        <f>SUM(E17:E18)</f>
        <v>4</v>
      </c>
      <c r="F19" s="11">
        <f>SUM(F17:F18)</f>
        <v>2</v>
      </c>
      <c r="G19" s="11">
        <f>SUM(G17:G18)</f>
        <v>2</v>
      </c>
      <c r="H19" s="11"/>
      <c r="I19" s="11"/>
      <c r="J19" s="11"/>
      <c r="K19" s="11"/>
      <c r="L19" s="11"/>
      <c r="M19" s="11"/>
      <c r="N19" s="54"/>
      <c r="O19" s="74">
        <f t="shared" si="0"/>
        <v>8</v>
      </c>
    </row>
    <row r="20" spans="1:15" ht="21" customHeight="1">
      <c r="A20" s="122"/>
      <c r="B20" s="125" t="s">
        <v>8</v>
      </c>
      <c r="C20" s="10" t="s">
        <v>16</v>
      </c>
      <c r="D20" s="11">
        <f t="shared" ref="D20:G21" si="1">D11+D14+D17</f>
        <v>772</v>
      </c>
      <c r="E20" s="11">
        <f t="shared" si="1"/>
        <v>352</v>
      </c>
      <c r="F20" s="11">
        <f t="shared" si="1"/>
        <v>162</v>
      </c>
      <c r="G20" s="11">
        <f t="shared" si="1"/>
        <v>202</v>
      </c>
      <c r="H20" s="11"/>
      <c r="I20" s="11"/>
      <c r="J20" s="11"/>
      <c r="K20" s="11"/>
      <c r="L20" s="11"/>
      <c r="M20" s="11"/>
      <c r="N20" s="54"/>
      <c r="O20" s="75">
        <f t="shared" si="0"/>
        <v>1488</v>
      </c>
    </row>
    <row r="21" spans="1:15" ht="21" customHeight="1">
      <c r="A21" s="122"/>
      <c r="B21" s="125"/>
      <c r="C21" s="10" t="s">
        <v>17</v>
      </c>
      <c r="D21" s="11">
        <f t="shared" si="1"/>
        <v>10</v>
      </c>
      <c r="E21" s="11">
        <f t="shared" si="1"/>
        <v>26</v>
      </c>
      <c r="F21" s="11">
        <f t="shared" si="1"/>
        <v>5</v>
      </c>
      <c r="G21" s="11">
        <f t="shared" si="1"/>
        <v>16</v>
      </c>
      <c r="H21" s="11"/>
      <c r="I21" s="11"/>
      <c r="J21" s="11"/>
      <c r="K21" s="11"/>
      <c r="L21" s="11"/>
      <c r="M21" s="11"/>
      <c r="N21" s="54"/>
      <c r="O21" s="74">
        <f t="shared" si="0"/>
        <v>57</v>
      </c>
    </row>
    <row r="22" spans="1:15" ht="21" customHeight="1" thickBot="1">
      <c r="A22" s="123"/>
      <c r="B22" s="126"/>
      <c r="C22" s="13" t="s">
        <v>18</v>
      </c>
      <c r="D22" s="14">
        <f>SUM(D20:D21)</f>
        <v>782</v>
      </c>
      <c r="E22" s="44">
        <f>SUM(E20:E21)</f>
        <v>378</v>
      </c>
      <c r="F22" s="44">
        <f>SUM(F20:F21)</f>
        <v>167</v>
      </c>
      <c r="G22" s="44">
        <f>SUM(G20:G21)</f>
        <v>218</v>
      </c>
      <c r="H22" s="44"/>
      <c r="I22" s="44"/>
      <c r="J22" s="44"/>
      <c r="K22" s="44"/>
      <c r="L22" s="44"/>
      <c r="M22" s="44"/>
      <c r="N22" s="55"/>
      <c r="O22" s="75">
        <f t="shared" si="0"/>
        <v>1545</v>
      </c>
    </row>
    <row r="23" spans="1:15" ht="21" customHeight="1">
      <c r="A23" s="121" t="s">
        <v>58</v>
      </c>
      <c r="B23" s="127" t="s">
        <v>15</v>
      </c>
      <c r="C23" s="7" t="s">
        <v>16</v>
      </c>
      <c r="D23" s="8">
        <v>2</v>
      </c>
      <c r="E23" s="9">
        <v>13</v>
      </c>
      <c r="F23" s="9">
        <v>3</v>
      </c>
      <c r="G23" s="9">
        <v>5</v>
      </c>
      <c r="H23" s="9"/>
      <c r="I23" s="9"/>
      <c r="J23" s="9"/>
      <c r="K23" s="9"/>
      <c r="L23" s="9"/>
      <c r="M23" s="9"/>
      <c r="N23" s="37"/>
      <c r="O23" s="73">
        <f t="shared" si="0"/>
        <v>23</v>
      </c>
    </row>
    <row r="24" spans="1:15" ht="21" customHeight="1">
      <c r="A24" s="122"/>
      <c r="B24" s="125"/>
      <c r="C24" s="10" t="s">
        <v>17</v>
      </c>
      <c r="D24" s="11">
        <v>16</v>
      </c>
      <c r="E24" s="12">
        <v>0</v>
      </c>
      <c r="F24" s="12">
        <v>0</v>
      </c>
      <c r="G24" s="12">
        <v>0</v>
      </c>
      <c r="H24" s="12"/>
      <c r="I24" s="12"/>
      <c r="J24" s="12"/>
      <c r="K24" s="12"/>
      <c r="L24" s="12"/>
      <c r="M24" s="12"/>
      <c r="N24" s="32"/>
      <c r="O24" s="74">
        <f t="shared" si="0"/>
        <v>16</v>
      </c>
    </row>
    <row r="25" spans="1:15" ht="21" customHeight="1">
      <c r="A25" s="122"/>
      <c r="B25" s="125"/>
      <c r="C25" s="10" t="s">
        <v>18</v>
      </c>
      <c r="D25" s="11">
        <f>SUM(D23:D24)</f>
        <v>18</v>
      </c>
      <c r="E25" s="12">
        <f>SUM(E23:E24)</f>
        <v>13</v>
      </c>
      <c r="F25" s="12">
        <f>SUM(F23:F24)</f>
        <v>3</v>
      </c>
      <c r="G25" s="12">
        <f>SUM(G23:G24)</f>
        <v>5</v>
      </c>
      <c r="H25" s="12"/>
      <c r="I25" s="12"/>
      <c r="J25" s="12"/>
      <c r="K25" s="12"/>
      <c r="L25" s="12"/>
      <c r="M25" s="12"/>
      <c r="N25" s="32"/>
      <c r="O25" s="75">
        <f t="shared" si="0"/>
        <v>39</v>
      </c>
    </row>
    <row r="26" spans="1:15" ht="21" customHeight="1">
      <c r="A26" s="122"/>
      <c r="B26" s="125" t="s">
        <v>19</v>
      </c>
      <c r="C26" s="10" t="s">
        <v>16</v>
      </c>
      <c r="D26" s="11">
        <v>24</v>
      </c>
      <c r="E26" s="12">
        <v>17</v>
      </c>
      <c r="F26" s="12">
        <v>7</v>
      </c>
      <c r="G26" s="12">
        <v>6</v>
      </c>
      <c r="H26" s="12"/>
      <c r="I26" s="12"/>
      <c r="J26" s="12"/>
      <c r="K26" s="12"/>
      <c r="L26" s="12"/>
      <c r="M26" s="12"/>
      <c r="N26" s="32"/>
      <c r="O26" s="74">
        <f t="shared" si="0"/>
        <v>54</v>
      </c>
    </row>
    <row r="27" spans="1:15" ht="21" customHeight="1">
      <c r="A27" s="122"/>
      <c r="B27" s="125"/>
      <c r="C27" s="10" t="s">
        <v>17</v>
      </c>
      <c r="D27" s="11">
        <v>8</v>
      </c>
      <c r="E27" s="12">
        <v>0</v>
      </c>
      <c r="F27" s="12">
        <v>0</v>
      </c>
      <c r="G27" s="12">
        <v>0</v>
      </c>
      <c r="H27" s="12"/>
      <c r="I27" s="12"/>
      <c r="J27" s="12"/>
      <c r="K27" s="12"/>
      <c r="L27" s="12"/>
      <c r="M27" s="12"/>
      <c r="N27" s="32"/>
      <c r="O27" s="75">
        <f t="shared" si="0"/>
        <v>8</v>
      </c>
    </row>
    <row r="28" spans="1:15" ht="21" customHeight="1">
      <c r="A28" s="122"/>
      <c r="B28" s="125"/>
      <c r="C28" s="10" t="s">
        <v>18</v>
      </c>
      <c r="D28" s="11">
        <f>SUM(D26:D27)</f>
        <v>32</v>
      </c>
      <c r="E28" s="12">
        <f>SUM(E26:E27)</f>
        <v>17</v>
      </c>
      <c r="F28" s="12">
        <f>SUM(F26:F27)</f>
        <v>7</v>
      </c>
      <c r="G28" s="12">
        <f>SUM(G26:G27)</f>
        <v>6</v>
      </c>
      <c r="H28" s="12"/>
      <c r="I28" s="12"/>
      <c r="J28" s="12"/>
      <c r="K28" s="12"/>
      <c r="L28" s="12"/>
      <c r="M28" s="12"/>
      <c r="N28" s="32"/>
      <c r="O28" s="74">
        <f t="shared" si="0"/>
        <v>62</v>
      </c>
    </row>
    <row r="29" spans="1:15" ht="21" customHeight="1">
      <c r="A29" s="122"/>
      <c r="B29" s="125" t="s">
        <v>8</v>
      </c>
      <c r="C29" s="10" t="s">
        <v>16</v>
      </c>
      <c r="D29" s="11">
        <f t="shared" ref="D29:G31" si="2">D23+D26</f>
        <v>26</v>
      </c>
      <c r="E29" s="11">
        <f t="shared" si="2"/>
        <v>30</v>
      </c>
      <c r="F29" s="11">
        <f t="shared" si="2"/>
        <v>10</v>
      </c>
      <c r="G29" s="11">
        <f t="shared" si="2"/>
        <v>11</v>
      </c>
      <c r="H29" s="11"/>
      <c r="I29" s="11"/>
      <c r="J29" s="11"/>
      <c r="K29" s="11"/>
      <c r="L29" s="11"/>
      <c r="M29" s="11"/>
      <c r="N29" s="54"/>
      <c r="O29" s="75">
        <f t="shared" si="0"/>
        <v>77</v>
      </c>
    </row>
    <row r="30" spans="1:15" ht="21" customHeight="1">
      <c r="A30" s="122"/>
      <c r="B30" s="125"/>
      <c r="C30" s="10" t="s">
        <v>17</v>
      </c>
      <c r="D30" s="11">
        <f t="shared" si="2"/>
        <v>24</v>
      </c>
      <c r="E30" s="11">
        <f t="shared" si="2"/>
        <v>0</v>
      </c>
      <c r="F30" s="11">
        <f t="shared" si="2"/>
        <v>0</v>
      </c>
      <c r="G30" s="11">
        <f t="shared" si="2"/>
        <v>0</v>
      </c>
      <c r="H30" s="11"/>
      <c r="I30" s="11"/>
      <c r="J30" s="11"/>
      <c r="K30" s="11"/>
      <c r="L30" s="11"/>
      <c r="M30" s="11"/>
      <c r="N30" s="54"/>
      <c r="O30" s="74">
        <f t="shared" si="0"/>
        <v>24</v>
      </c>
    </row>
    <row r="31" spans="1:15" ht="21" customHeight="1" thickBot="1">
      <c r="A31" s="123"/>
      <c r="B31" s="126"/>
      <c r="C31" s="13" t="s">
        <v>18</v>
      </c>
      <c r="D31" s="11">
        <f t="shared" si="2"/>
        <v>50</v>
      </c>
      <c r="E31" s="11">
        <f t="shared" si="2"/>
        <v>30</v>
      </c>
      <c r="F31" s="11">
        <f t="shared" si="2"/>
        <v>10</v>
      </c>
      <c r="G31" s="11">
        <f t="shared" si="2"/>
        <v>11</v>
      </c>
      <c r="H31" s="11"/>
      <c r="I31" s="11"/>
      <c r="J31" s="11"/>
      <c r="K31" s="11"/>
      <c r="L31" s="11"/>
      <c r="M31" s="11"/>
      <c r="N31" s="54"/>
      <c r="O31" s="75">
        <f t="shared" si="0"/>
        <v>101</v>
      </c>
    </row>
    <row r="32" spans="1:15" ht="21" customHeight="1">
      <c r="A32" s="121" t="s">
        <v>127</v>
      </c>
      <c r="B32" s="127" t="s">
        <v>15</v>
      </c>
      <c r="C32" s="7" t="s">
        <v>16</v>
      </c>
      <c r="D32" s="8">
        <v>1354</v>
      </c>
      <c r="E32" s="9">
        <v>652</v>
      </c>
      <c r="F32" s="9">
        <v>270</v>
      </c>
      <c r="G32" s="9">
        <v>342</v>
      </c>
      <c r="H32" s="9"/>
      <c r="I32" s="9"/>
      <c r="J32" s="9"/>
      <c r="K32" s="9"/>
      <c r="L32" s="9"/>
      <c r="M32" s="9"/>
      <c r="N32" s="37"/>
      <c r="O32" s="73">
        <f t="shared" si="0"/>
        <v>2618</v>
      </c>
    </row>
    <row r="33" spans="1:15" ht="21" customHeight="1">
      <c r="A33" s="122"/>
      <c r="B33" s="125"/>
      <c r="C33" s="10" t="s">
        <v>17</v>
      </c>
      <c r="D33" s="11">
        <v>6</v>
      </c>
      <c r="E33" s="12">
        <v>3</v>
      </c>
      <c r="F33" s="12">
        <v>1</v>
      </c>
      <c r="G33" s="12">
        <v>0</v>
      </c>
      <c r="H33" s="12"/>
      <c r="I33" s="12"/>
      <c r="J33" s="12"/>
      <c r="K33" s="12"/>
      <c r="L33" s="12"/>
      <c r="M33" s="12"/>
      <c r="N33" s="32"/>
      <c r="O33" s="74">
        <f t="shared" si="0"/>
        <v>10</v>
      </c>
    </row>
    <row r="34" spans="1:15" ht="21" customHeight="1">
      <c r="A34" s="122"/>
      <c r="B34" s="125"/>
      <c r="C34" s="10" t="s">
        <v>18</v>
      </c>
      <c r="D34" s="11">
        <f>SUM(D32:D33)</f>
        <v>1360</v>
      </c>
      <c r="E34" s="12">
        <f>SUM(E32:E33)</f>
        <v>655</v>
      </c>
      <c r="F34" s="12">
        <f>SUM(F32:F33)</f>
        <v>271</v>
      </c>
      <c r="G34" s="12">
        <f>SUM(G32:G33)</f>
        <v>342</v>
      </c>
      <c r="H34" s="12"/>
      <c r="I34" s="12"/>
      <c r="J34" s="12"/>
      <c r="K34" s="12"/>
      <c r="L34" s="12"/>
      <c r="M34" s="12"/>
      <c r="N34" s="32"/>
      <c r="O34" s="75">
        <f t="shared" si="0"/>
        <v>2628</v>
      </c>
    </row>
    <row r="35" spans="1:15" ht="21" customHeight="1">
      <c r="A35" s="122"/>
      <c r="B35" s="125" t="s">
        <v>19</v>
      </c>
      <c r="C35" s="10" t="s">
        <v>16</v>
      </c>
      <c r="D35" s="11">
        <v>1832</v>
      </c>
      <c r="E35" s="12">
        <v>973</v>
      </c>
      <c r="F35" s="12">
        <v>418</v>
      </c>
      <c r="G35" s="12">
        <v>459</v>
      </c>
      <c r="H35" s="12"/>
      <c r="I35" s="12"/>
      <c r="J35" s="12"/>
      <c r="K35" s="12"/>
      <c r="L35" s="12"/>
      <c r="M35" s="12"/>
      <c r="N35" s="32"/>
      <c r="O35" s="74">
        <f t="shared" si="0"/>
        <v>3682</v>
      </c>
    </row>
    <row r="36" spans="1:15" ht="21" customHeight="1">
      <c r="A36" s="122"/>
      <c r="B36" s="125"/>
      <c r="C36" s="10" t="s">
        <v>17</v>
      </c>
      <c r="D36" s="11">
        <v>0</v>
      </c>
      <c r="E36" s="12">
        <v>3</v>
      </c>
      <c r="F36" s="12">
        <v>2</v>
      </c>
      <c r="G36" s="12">
        <v>1</v>
      </c>
      <c r="H36" s="12"/>
      <c r="I36" s="12"/>
      <c r="J36" s="12"/>
      <c r="K36" s="12"/>
      <c r="L36" s="12"/>
      <c r="M36" s="12"/>
      <c r="N36" s="32"/>
      <c r="O36" s="75">
        <f t="shared" si="0"/>
        <v>6</v>
      </c>
    </row>
    <row r="37" spans="1:15" ht="21" customHeight="1">
      <c r="A37" s="122"/>
      <c r="B37" s="125"/>
      <c r="C37" s="10" t="s">
        <v>18</v>
      </c>
      <c r="D37" s="11">
        <f>SUM(D35:D36)</f>
        <v>1832</v>
      </c>
      <c r="E37" s="12">
        <f>SUM(E35:E36)</f>
        <v>976</v>
      </c>
      <c r="F37" s="12">
        <f>SUM(F35:F36)</f>
        <v>420</v>
      </c>
      <c r="G37" s="12">
        <f>SUM(G35:G36)</f>
        <v>460</v>
      </c>
      <c r="H37" s="12"/>
      <c r="I37" s="12"/>
      <c r="J37" s="12"/>
      <c r="K37" s="12"/>
      <c r="L37" s="12"/>
      <c r="M37" s="12"/>
      <c r="N37" s="32"/>
      <c r="O37" s="74">
        <f t="shared" si="0"/>
        <v>3688</v>
      </c>
    </row>
    <row r="38" spans="1:15" ht="21" customHeight="1">
      <c r="A38" s="122"/>
      <c r="B38" s="125" t="s">
        <v>54</v>
      </c>
      <c r="C38" s="10" t="s">
        <v>16</v>
      </c>
      <c r="D38" s="11">
        <f t="shared" ref="D38:G40" si="3">D32+D35</f>
        <v>3186</v>
      </c>
      <c r="E38" s="11">
        <f t="shared" si="3"/>
        <v>1625</v>
      </c>
      <c r="F38" s="11">
        <f t="shared" si="3"/>
        <v>688</v>
      </c>
      <c r="G38" s="11">
        <f t="shared" si="3"/>
        <v>801</v>
      </c>
      <c r="H38" s="11"/>
      <c r="I38" s="11"/>
      <c r="J38" s="11"/>
      <c r="K38" s="11"/>
      <c r="L38" s="11"/>
      <c r="M38" s="11"/>
      <c r="N38" s="54"/>
      <c r="O38" s="75">
        <f t="shared" si="0"/>
        <v>6300</v>
      </c>
    </row>
    <row r="39" spans="1:15" ht="21" customHeight="1">
      <c r="A39" s="122"/>
      <c r="B39" s="125"/>
      <c r="C39" s="10" t="s">
        <v>17</v>
      </c>
      <c r="D39" s="11">
        <f t="shared" si="3"/>
        <v>6</v>
      </c>
      <c r="E39" s="11">
        <f t="shared" si="3"/>
        <v>6</v>
      </c>
      <c r="F39" s="11">
        <f t="shared" si="3"/>
        <v>3</v>
      </c>
      <c r="G39" s="11">
        <f>G33+G36</f>
        <v>1</v>
      </c>
      <c r="H39" s="11"/>
      <c r="I39" s="11"/>
      <c r="J39" s="11"/>
      <c r="K39" s="11"/>
      <c r="L39" s="11"/>
      <c r="M39" s="11"/>
      <c r="N39" s="54"/>
      <c r="O39" s="74">
        <f t="shared" si="0"/>
        <v>16</v>
      </c>
    </row>
    <row r="40" spans="1:15" ht="21" customHeight="1" thickBot="1">
      <c r="A40" s="123"/>
      <c r="B40" s="126"/>
      <c r="C40" s="13" t="s">
        <v>18</v>
      </c>
      <c r="D40" s="11">
        <f t="shared" si="3"/>
        <v>3192</v>
      </c>
      <c r="E40" s="11">
        <f t="shared" si="3"/>
        <v>1631</v>
      </c>
      <c r="F40" s="11">
        <f t="shared" si="3"/>
        <v>691</v>
      </c>
      <c r="G40" s="11">
        <f t="shared" si="3"/>
        <v>802</v>
      </c>
      <c r="H40" s="11"/>
      <c r="I40" s="11"/>
      <c r="J40" s="11"/>
      <c r="K40" s="11"/>
      <c r="L40" s="11"/>
      <c r="M40" s="11"/>
      <c r="N40" s="54"/>
      <c r="O40" s="75">
        <f t="shared" si="0"/>
        <v>6316</v>
      </c>
    </row>
    <row r="41" spans="1:15" ht="21" customHeight="1">
      <c r="A41" s="103" t="s">
        <v>21</v>
      </c>
      <c r="B41" s="104"/>
      <c r="C41" s="7" t="s">
        <v>16</v>
      </c>
      <c r="D41" s="8">
        <v>146</v>
      </c>
      <c r="E41" s="9">
        <v>127</v>
      </c>
      <c r="F41" s="9">
        <v>44</v>
      </c>
      <c r="G41" s="9">
        <v>27</v>
      </c>
      <c r="H41" s="9"/>
      <c r="I41" s="9"/>
      <c r="J41" s="9"/>
      <c r="K41" s="9"/>
      <c r="L41" s="9"/>
      <c r="M41" s="9"/>
      <c r="N41" s="37"/>
      <c r="O41" s="73">
        <f t="shared" si="0"/>
        <v>344</v>
      </c>
    </row>
    <row r="42" spans="1:15" ht="21" customHeight="1">
      <c r="A42" s="105"/>
      <c r="B42" s="106"/>
      <c r="C42" s="10" t="s">
        <v>17</v>
      </c>
      <c r="D42" s="11">
        <v>7</v>
      </c>
      <c r="E42" s="12">
        <v>9</v>
      </c>
      <c r="F42" s="12">
        <v>3</v>
      </c>
      <c r="G42" s="12">
        <v>2</v>
      </c>
      <c r="H42" s="12"/>
      <c r="I42" s="12"/>
      <c r="J42" s="12"/>
      <c r="K42" s="12"/>
      <c r="L42" s="12"/>
      <c r="M42" s="12"/>
      <c r="N42" s="32"/>
      <c r="O42" s="74">
        <f t="shared" si="0"/>
        <v>21</v>
      </c>
    </row>
    <row r="43" spans="1:15" ht="21" customHeight="1" thickBot="1">
      <c r="A43" s="107"/>
      <c r="B43" s="108"/>
      <c r="C43" s="13" t="s">
        <v>18</v>
      </c>
      <c r="D43" s="14">
        <f>SUM(D41:D42)</f>
        <v>153</v>
      </c>
      <c r="E43" s="44">
        <f>SUM(E41:E42)</f>
        <v>136</v>
      </c>
      <c r="F43" s="44">
        <f>SUM(F41:F42)</f>
        <v>47</v>
      </c>
      <c r="G43" s="44">
        <f>SUM(G41:G42)</f>
        <v>29</v>
      </c>
      <c r="H43" s="44"/>
      <c r="I43" s="44"/>
      <c r="J43" s="44"/>
      <c r="K43" s="44"/>
      <c r="L43" s="44"/>
      <c r="M43" s="44"/>
      <c r="N43" s="55"/>
      <c r="O43" s="75">
        <f t="shared" si="0"/>
        <v>365</v>
      </c>
    </row>
    <row r="44" spans="1:15" ht="21" customHeight="1">
      <c r="A44" s="103" t="s">
        <v>22</v>
      </c>
      <c r="B44" s="104"/>
      <c r="C44" s="7" t="s">
        <v>16</v>
      </c>
      <c r="D44" s="8">
        <v>88</v>
      </c>
      <c r="E44" s="9">
        <v>61</v>
      </c>
      <c r="F44" s="9">
        <v>17</v>
      </c>
      <c r="G44" s="9">
        <v>27</v>
      </c>
      <c r="H44" s="9"/>
      <c r="I44" s="9"/>
      <c r="J44" s="9"/>
      <c r="K44" s="9"/>
      <c r="L44" s="9"/>
      <c r="M44" s="9"/>
      <c r="N44" s="37"/>
      <c r="O44" s="73">
        <f t="shared" si="0"/>
        <v>193</v>
      </c>
    </row>
    <row r="45" spans="1:15" ht="21" customHeight="1">
      <c r="A45" s="105"/>
      <c r="B45" s="106"/>
      <c r="C45" s="10" t="s">
        <v>17</v>
      </c>
      <c r="D45" s="11">
        <v>0</v>
      </c>
      <c r="E45" s="12">
        <v>0</v>
      </c>
      <c r="F45" s="12">
        <v>0</v>
      </c>
      <c r="G45" s="12">
        <v>0</v>
      </c>
      <c r="H45" s="12"/>
      <c r="I45" s="12"/>
      <c r="J45" s="12"/>
      <c r="K45" s="12"/>
      <c r="L45" s="12"/>
      <c r="M45" s="12"/>
      <c r="N45" s="32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>SUM(D44:D45)</f>
        <v>88</v>
      </c>
      <c r="E46" s="44">
        <f>SUM(E44:E45)</f>
        <v>61</v>
      </c>
      <c r="F46" s="44">
        <f>SUM(F44:F45)</f>
        <v>17</v>
      </c>
      <c r="G46" s="44">
        <f>SUM(G44:G45)</f>
        <v>27</v>
      </c>
      <c r="H46" s="44"/>
      <c r="I46" s="44"/>
      <c r="J46" s="44"/>
      <c r="K46" s="44"/>
      <c r="L46" s="44"/>
      <c r="M46" s="44"/>
      <c r="N46" s="55"/>
      <c r="O46" s="75">
        <f t="shared" si="0"/>
        <v>193</v>
      </c>
    </row>
    <row r="47" spans="1:15" ht="21" customHeight="1" thickBot="1">
      <c r="A47" s="109" t="s">
        <v>23</v>
      </c>
      <c r="B47" s="110"/>
      <c r="C47" s="111"/>
      <c r="D47" s="15">
        <f>SUM(D46+D43+D40+D31+D22)</f>
        <v>4265</v>
      </c>
      <c r="E47" s="16">
        <f>SUM(E46+E43+E40+E31+E22)</f>
        <v>2236</v>
      </c>
      <c r="F47" s="16">
        <f>SUM(F46+F43+F40+F31+F22)</f>
        <v>932</v>
      </c>
      <c r="G47" s="16">
        <f>SUM(G46+G43+G40+G31+G22)</f>
        <v>1087</v>
      </c>
      <c r="H47" s="16"/>
      <c r="I47" s="16"/>
      <c r="J47" s="16"/>
      <c r="K47" s="16"/>
      <c r="L47" s="16"/>
      <c r="M47" s="16"/>
      <c r="N47" s="39"/>
      <c r="O47" s="73">
        <f t="shared" si="0"/>
        <v>8520</v>
      </c>
    </row>
    <row r="48" spans="1:15" ht="21" customHeight="1" thickBot="1">
      <c r="A48" s="109" t="s">
        <v>126</v>
      </c>
      <c r="B48" s="110"/>
      <c r="C48" s="111"/>
      <c r="D48" s="15">
        <v>91</v>
      </c>
      <c r="E48" s="16">
        <v>32</v>
      </c>
      <c r="F48" s="16">
        <v>11</v>
      </c>
      <c r="G48" s="16">
        <v>27</v>
      </c>
      <c r="H48" s="16"/>
      <c r="I48" s="16"/>
      <c r="J48" s="16"/>
      <c r="K48" s="16"/>
      <c r="L48" s="16"/>
      <c r="M48" s="16"/>
      <c r="N48" s="39"/>
      <c r="O48" s="73">
        <f t="shared" si="0"/>
        <v>161</v>
      </c>
    </row>
    <row r="49" spans="1:15" ht="21" customHeight="1" thickBot="1">
      <c r="A49" s="109" t="s">
        <v>24</v>
      </c>
      <c r="B49" s="110"/>
      <c r="C49" s="111"/>
      <c r="D49" s="15">
        <f>SUM(D47:D48)</f>
        <v>4356</v>
      </c>
      <c r="E49" s="16">
        <f>SUM(E47:E48)</f>
        <v>2268</v>
      </c>
      <c r="F49" s="16">
        <f>SUM(F47:F48)</f>
        <v>943</v>
      </c>
      <c r="G49" s="16">
        <f>SUM(G47:G48)</f>
        <v>1114</v>
      </c>
      <c r="H49" s="16"/>
      <c r="I49" s="16"/>
      <c r="J49" s="16"/>
      <c r="K49" s="16"/>
      <c r="L49" s="16"/>
      <c r="M49" s="16"/>
      <c r="N49" s="39"/>
      <c r="O49" s="73">
        <f t="shared" si="0"/>
        <v>8681</v>
      </c>
    </row>
    <row r="50" spans="1:15" ht="21" customHeight="1">
      <c r="A50" s="112" t="s">
        <v>125</v>
      </c>
      <c r="B50" s="124" t="s">
        <v>25</v>
      </c>
      <c r="C50" s="17" t="s">
        <v>26</v>
      </c>
      <c r="D50" s="18">
        <v>2417</v>
      </c>
      <c r="E50" s="19">
        <v>1360</v>
      </c>
      <c r="F50" s="19">
        <v>579</v>
      </c>
      <c r="G50" s="19">
        <v>644</v>
      </c>
      <c r="H50" s="19"/>
      <c r="I50" s="19"/>
      <c r="J50" s="19"/>
      <c r="K50" s="19"/>
      <c r="L50" s="19"/>
      <c r="M50" s="19"/>
      <c r="N50" s="35"/>
      <c r="O50" s="73">
        <f t="shared" si="0"/>
        <v>5000</v>
      </c>
    </row>
    <row r="51" spans="1:15" ht="21" customHeight="1">
      <c r="A51" s="113"/>
      <c r="B51" s="106"/>
      <c r="C51" s="10" t="s">
        <v>27</v>
      </c>
      <c r="D51" s="11">
        <v>1366</v>
      </c>
      <c r="E51" s="12">
        <v>728</v>
      </c>
      <c r="F51" s="12">
        <v>387</v>
      </c>
      <c r="G51" s="12">
        <v>505</v>
      </c>
      <c r="H51" s="12"/>
      <c r="I51" s="12"/>
      <c r="J51" s="12"/>
      <c r="K51" s="12"/>
      <c r="L51" s="12"/>
      <c r="M51" s="12"/>
      <c r="N51" s="32"/>
      <c r="O51" s="74">
        <f t="shared" si="0"/>
        <v>2986</v>
      </c>
    </row>
    <row r="52" spans="1:15" ht="21" customHeight="1">
      <c r="A52" s="113"/>
      <c r="B52" s="106"/>
      <c r="C52" s="10" t="s">
        <v>18</v>
      </c>
      <c r="D52" s="11">
        <f>SUM(D50:D51)</f>
        <v>3783</v>
      </c>
      <c r="E52" s="12">
        <f>SUM(E50:E51)</f>
        <v>2088</v>
      </c>
      <c r="F52" s="12">
        <f>SUM(F50:F51)</f>
        <v>966</v>
      </c>
      <c r="G52" s="12">
        <f>SUM(G50:G51)</f>
        <v>1149</v>
      </c>
      <c r="H52" s="12"/>
      <c r="I52" s="12"/>
      <c r="J52" s="12"/>
      <c r="K52" s="12"/>
      <c r="L52" s="12"/>
      <c r="M52" s="12"/>
      <c r="N52" s="32"/>
      <c r="O52" s="75">
        <f t="shared" si="0"/>
        <v>7986</v>
      </c>
    </row>
    <row r="53" spans="1:15" ht="21" customHeight="1">
      <c r="A53" s="113"/>
      <c r="B53" s="99" t="s">
        <v>124</v>
      </c>
      <c r="C53" s="100"/>
      <c r="D53" s="11">
        <v>24</v>
      </c>
      <c r="E53" s="12">
        <v>9</v>
      </c>
      <c r="F53" s="12">
        <v>8</v>
      </c>
      <c r="G53" s="12">
        <v>5</v>
      </c>
      <c r="H53" s="12"/>
      <c r="I53" s="12"/>
      <c r="J53" s="12"/>
      <c r="K53" s="12"/>
      <c r="L53" s="12"/>
      <c r="M53" s="12"/>
      <c r="N53" s="32"/>
      <c r="O53" s="74">
        <f t="shared" si="0"/>
        <v>46</v>
      </c>
    </row>
    <row r="54" spans="1:15" ht="21" customHeight="1" thickBot="1">
      <c r="A54" s="114"/>
      <c r="B54" s="101" t="s">
        <v>123</v>
      </c>
      <c r="C54" s="102"/>
      <c r="D54" s="20">
        <v>132</v>
      </c>
      <c r="E54" s="21">
        <v>53</v>
      </c>
      <c r="F54" s="21">
        <v>25</v>
      </c>
      <c r="G54" s="21">
        <v>47</v>
      </c>
      <c r="H54" s="21"/>
      <c r="I54" s="21"/>
      <c r="J54" s="21"/>
      <c r="K54" s="21"/>
      <c r="L54" s="21"/>
      <c r="M54" s="21"/>
      <c r="N54" s="40"/>
      <c r="O54" s="75">
        <f t="shared" si="0"/>
        <v>257</v>
      </c>
    </row>
    <row r="55" spans="1:15" ht="21" customHeight="1" thickBot="1">
      <c r="A55" s="115" t="s">
        <v>28</v>
      </c>
      <c r="B55" s="116"/>
      <c r="C55" s="117"/>
      <c r="D55" s="15">
        <f>SUM(D52:D54)</f>
        <v>3939</v>
      </c>
      <c r="E55" s="16">
        <f>SUM(E52:E54)</f>
        <v>2150</v>
      </c>
      <c r="F55" s="16">
        <f>SUM(F52:F54)</f>
        <v>999</v>
      </c>
      <c r="G55" s="16">
        <f>SUM(G52:G54)</f>
        <v>1201</v>
      </c>
      <c r="H55" s="16"/>
      <c r="I55" s="16"/>
      <c r="J55" s="16"/>
      <c r="K55" s="16"/>
      <c r="L55" s="16"/>
      <c r="M55" s="16"/>
      <c r="N55" s="39"/>
      <c r="O55" s="73">
        <f t="shared" si="0"/>
        <v>8289</v>
      </c>
    </row>
    <row r="56" spans="1:15" ht="23.25" customHeight="1" thickBot="1">
      <c r="A56" s="118" t="s">
        <v>122</v>
      </c>
      <c r="B56" s="119"/>
      <c r="C56" s="120"/>
      <c r="D56" s="77">
        <f>SUM(D49+D55)</f>
        <v>8295</v>
      </c>
      <c r="E56" s="77">
        <f>SUM(E49+E55)</f>
        <v>4418</v>
      </c>
      <c r="F56" s="78">
        <f>SUM(F55+F49)</f>
        <v>1942</v>
      </c>
      <c r="G56" s="78">
        <f>SUM(G55+G49)</f>
        <v>2315</v>
      </c>
      <c r="H56" s="78"/>
      <c r="I56" s="78"/>
      <c r="J56" s="78"/>
      <c r="K56" s="78"/>
      <c r="L56" s="78"/>
      <c r="M56" s="78"/>
      <c r="N56" s="82"/>
      <c r="O56" s="76">
        <f t="shared" si="0"/>
        <v>16970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A59:O60"/>
    <mergeCell ref="B38:B40"/>
    <mergeCell ref="B53:C53"/>
    <mergeCell ref="B54:C54"/>
    <mergeCell ref="A47:C47"/>
    <mergeCell ref="A41:B43"/>
    <mergeCell ref="B50:B52"/>
    <mergeCell ref="A49:C49"/>
    <mergeCell ref="A56:C56"/>
    <mergeCell ref="A55:C55"/>
    <mergeCell ref="A44:B46"/>
    <mergeCell ref="A32:A40"/>
    <mergeCell ref="O7:O10"/>
    <mergeCell ref="A8:A10"/>
    <mergeCell ref="B32:B34"/>
    <mergeCell ref="L7:L10"/>
    <mergeCell ref="I7:I10"/>
    <mergeCell ref="E7:E10"/>
    <mergeCell ref="A23:A31"/>
    <mergeCell ref="B8:B10"/>
    <mergeCell ref="B11:B13"/>
    <mergeCell ref="D7:D10"/>
    <mergeCell ref="B26:B28"/>
    <mergeCell ref="A11:A22"/>
    <mergeCell ref="B17:B19"/>
    <mergeCell ref="B14:B16"/>
    <mergeCell ref="B20:B22"/>
    <mergeCell ref="B29:B31"/>
    <mergeCell ref="G7:G10"/>
    <mergeCell ref="C8:C10"/>
    <mergeCell ref="A48:C48"/>
    <mergeCell ref="A50:A54"/>
    <mergeCell ref="F7:F10"/>
    <mergeCell ref="A7:C7"/>
    <mergeCell ref="B35:B37"/>
    <mergeCell ref="B23:B25"/>
    <mergeCell ref="N7:N10"/>
    <mergeCell ref="M7:M10"/>
    <mergeCell ref="K7:K10"/>
    <mergeCell ref="J7:J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3"/>
    </row>
    <row r="5" spans="1:15" ht="15" customHeight="1">
      <c r="A5" s="6"/>
      <c r="B5" s="49" t="s">
        <v>134</v>
      </c>
      <c r="C5" s="50"/>
      <c r="D5" s="49"/>
      <c r="L5" s="53"/>
      <c r="M5" s="53"/>
      <c r="N5" s="53"/>
      <c r="O5" s="24"/>
    </row>
    <row r="6" spans="1:15" ht="15" customHeight="1" thickBot="1">
      <c r="L6" s="25"/>
      <c r="M6" s="25"/>
      <c r="N6" s="25"/>
      <c r="O6" s="25"/>
    </row>
    <row r="7" spans="1:15" ht="48" customHeight="1">
      <c r="A7" s="147" t="s">
        <v>76</v>
      </c>
      <c r="B7" s="148"/>
      <c r="C7" s="149"/>
      <c r="D7" s="157" t="s">
        <v>133</v>
      </c>
      <c r="E7" s="131" t="s">
        <v>132</v>
      </c>
      <c r="F7" s="131"/>
      <c r="G7" s="131"/>
      <c r="H7" s="131"/>
      <c r="I7" s="131"/>
      <c r="J7" s="131"/>
      <c r="K7" s="131"/>
      <c r="L7" s="131"/>
      <c r="M7" s="131"/>
      <c r="N7" s="165"/>
      <c r="O7" s="150" t="s">
        <v>42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53"/>
      <c r="F8" s="153"/>
      <c r="G8" s="153"/>
      <c r="H8" s="153"/>
      <c r="I8" s="155"/>
      <c r="J8" s="155"/>
      <c r="K8" s="153"/>
      <c r="L8" s="153"/>
      <c r="M8" s="186"/>
      <c r="N8" s="166"/>
      <c r="O8" s="151"/>
    </row>
    <row r="9" spans="1:15">
      <c r="A9" s="113"/>
      <c r="B9" s="125"/>
      <c r="C9" s="134"/>
      <c r="D9" s="158"/>
      <c r="E9" s="153"/>
      <c r="F9" s="153"/>
      <c r="G9" s="153"/>
      <c r="H9" s="153"/>
      <c r="I9" s="155"/>
      <c r="J9" s="155"/>
      <c r="K9" s="153"/>
      <c r="L9" s="153"/>
      <c r="M9" s="186"/>
      <c r="N9" s="166"/>
      <c r="O9" s="151"/>
    </row>
    <row r="10" spans="1:15" ht="18.75" customHeight="1" thickBot="1">
      <c r="A10" s="146"/>
      <c r="B10" s="126"/>
      <c r="C10" s="135"/>
      <c r="D10" s="159"/>
      <c r="E10" s="154"/>
      <c r="F10" s="154"/>
      <c r="G10" s="154"/>
      <c r="H10" s="154"/>
      <c r="I10" s="156"/>
      <c r="J10" s="156"/>
      <c r="K10" s="154"/>
      <c r="L10" s="154"/>
      <c r="M10" s="187"/>
      <c r="N10" s="167"/>
      <c r="O10" s="152"/>
    </row>
    <row r="11" spans="1:15" ht="21" customHeight="1">
      <c r="A11" s="121" t="s">
        <v>62</v>
      </c>
      <c r="B11" s="127" t="s">
        <v>15</v>
      </c>
      <c r="C11" s="7" t="s">
        <v>16</v>
      </c>
      <c r="D11" s="8">
        <v>207</v>
      </c>
      <c r="E11" s="9">
        <v>253</v>
      </c>
      <c r="F11" s="9"/>
      <c r="G11" s="9"/>
      <c r="H11" s="9"/>
      <c r="I11" s="9"/>
      <c r="J11" s="9"/>
      <c r="K11" s="9"/>
      <c r="L11" s="9"/>
      <c r="M11" s="37"/>
      <c r="N11" s="37"/>
      <c r="O11" s="79">
        <f t="shared" ref="O11:O56" si="0">SUM(D11:N11)</f>
        <v>460</v>
      </c>
    </row>
    <row r="12" spans="1:15" ht="21" customHeight="1">
      <c r="A12" s="122"/>
      <c r="B12" s="125"/>
      <c r="C12" s="10" t="s">
        <v>17</v>
      </c>
      <c r="D12" s="11">
        <v>39</v>
      </c>
      <c r="E12" s="12">
        <v>14</v>
      </c>
      <c r="F12" s="12"/>
      <c r="G12" s="12"/>
      <c r="H12" s="12"/>
      <c r="I12" s="12"/>
      <c r="J12" s="12"/>
      <c r="K12" s="12"/>
      <c r="L12" s="12"/>
      <c r="M12" s="32"/>
      <c r="N12" s="41"/>
      <c r="O12" s="74">
        <f t="shared" si="0"/>
        <v>53</v>
      </c>
    </row>
    <row r="13" spans="1:15" ht="21" customHeight="1">
      <c r="A13" s="122"/>
      <c r="B13" s="125"/>
      <c r="C13" s="10" t="s">
        <v>18</v>
      </c>
      <c r="D13" s="11">
        <f>SUM(D11:D12)</f>
        <v>246</v>
      </c>
      <c r="E13" s="12">
        <f>SUM(E11:E12)</f>
        <v>267</v>
      </c>
      <c r="F13" s="12"/>
      <c r="G13" s="12"/>
      <c r="H13" s="12"/>
      <c r="I13" s="12"/>
      <c r="J13" s="12"/>
      <c r="K13" s="12"/>
      <c r="L13" s="12"/>
      <c r="M13" s="32"/>
      <c r="N13" s="41"/>
      <c r="O13" s="74">
        <f t="shared" si="0"/>
        <v>513</v>
      </c>
    </row>
    <row r="14" spans="1:15" ht="21" customHeight="1">
      <c r="A14" s="122"/>
      <c r="B14" s="125" t="s">
        <v>19</v>
      </c>
      <c r="C14" s="10" t="s">
        <v>16</v>
      </c>
      <c r="D14" s="11">
        <v>358</v>
      </c>
      <c r="E14" s="12">
        <v>225</v>
      </c>
      <c r="F14" s="12"/>
      <c r="G14" s="12"/>
      <c r="H14" s="12"/>
      <c r="I14" s="12"/>
      <c r="J14" s="12"/>
      <c r="K14" s="12"/>
      <c r="L14" s="12"/>
      <c r="M14" s="32"/>
      <c r="N14" s="41"/>
      <c r="O14" s="74">
        <f t="shared" si="0"/>
        <v>583</v>
      </c>
    </row>
    <row r="15" spans="1:15" ht="21" customHeight="1">
      <c r="A15" s="122"/>
      <c r="B15" s="125"/>
      <c r="C15" s="10" t="s">
        <v>17</v>
      </c>
      <c r="D15" s="11">
        <v>7</v>
      </c>
      <c r="E15" s="12">
        <v>0</v>
      </c>
      <c r="F15" s="12"/>
      <c r="G15" s="12"/>
      <c r="H15" s="12"/>
      <c r="I15" s="12"/>
      <c r="J15" s="12"/>
      <c r="K15" s="12"/>
      <c r="L15" s="12"/>
      <c r="M15" s="32"/>
      <c r="N15" s="41"/>
      <c r="O15" s="74">
        <f t="shared" si="0"/>
        <v>7</v>
      </c>
    </row>
    <row r="16" spans="1:15" ht="21" customHeight="1">
      <c r="A16" s="122"/>
      <c r="B16" s="125"/>
      <c r="C16" s="10" t="s">
        <v>18</v>
      </c>
      <c r="D16" s="11">
        <f>SUM(D14:D15)</f>
        <v>365</v>
      </c>
      <c r="E16" s="12">
        <f>SUM(E14:E15)</f>
        <v>225</v>
      </c>
      <c r="F16" s="12"/>
      <c r="G16" s="12"/>
      <c r="H16" s="12"/>
      <c r="I16" s="12"/>
      <c r="J16" s="12"/>
      <c r="K16" s="12"/>
      <c r="L16" s="12"/>
      <c r="M16" s="32"/>
      <c r="N16" s="41"/>
      <c r="O16" s="74">
        <f t="shared" si="0"/>
        <v>590</v>
      </c>
    </row>
    <row r="17" spans="1:15" ht="21" customHeight="1">
      <c r="A17" s="122"/>
      <c r="B17" s="125" t="s">
        <v>20</v>
      </c>
      <c r="C17" s="10" t="s">
        <v>16</v>
      </c>
      <c r="D17" s="11">
        <v>1</v>
      </c>
      <c r="E17" s="12">
        <v>1</v>
      </c>
      <c r="F17" s="12"/>
      <c r="G17" s="12"/>
      <c r="H17" s="12"/>
      <c r="I17" s="12"/>
      <c r="J17" s="12"/>
      <c r="K17" s="12"/>
      <c r="L17" s="12"/>
      <c r="M17" s="32"/>
      <c r="N17" s="41"/>
      <c r="O17" s="74">
        <f t="shared" si="0"/>
        <v>2</v>
      </c>
    </row>
    <row r="18" spans="1:15" ht="21" customHeight="1">
      <c r="A18" s="122"/>
      <c r="B18" s="125"/>
      <c r="C18" s="10" t="s">
        <v>17</v>
      </c>
      <c r="D18" s="11">
        <v>1</v>
      </c>
      <c r="E18" s="12">
        <v>0</v>
      </c>
      <c r="F18" s="12"/>
      <c r="G18" s="12"/>
      <c r="H18" s="12"/>
      <c r="I18" s="12"/>
      <c r="J18" s="12"/>
      <c r="K18" s="12"/>
      <c r="L18" s="12"/>
      <c r="M18" s="32"/>
      <c r="N18" s="41"/>
      <c r="O18" s="74">
        <f t="shared" si="0"/>
        <v>1</v>
      </c>
    </row>
    <row r="19" spans="1:15" ht="21" customHeight="1">
      <c r="A19" s="122"/>
      <c r="B19" s="125"/>
      <c r="C19" s="10" t="s">
        <v>18</v>
      </c>
      <c r="D19" s="11">
        <f>SUM(D17:D18)</f>
        <v>2</v>
      </c>
      <c r="E19" s="12">
        <f>SUM(E17:E18)</f>
        <v>1</v>
      </c>
      <c r="F19" s="12"/>
      <c r="G19" s="12"/>
      <c r="H19" s="12"/>
      <c r="I19" s="12"/>
      <c r="J19" s="12"/>
      <c r="K19" s="12"/>
      <c r="L19" s="12"/>
      <c r="M19" s="32"/>
      <c r="N19" s="41"/>
      <c r="O19" s="74">
        <f t="shared" si="0"/>
        <v>3</v>
      </c>
    </row>
    <row r="20" spans="1:15" ht="21" customHeight="1">
      <c r="A20" s="122"/>
      <c r="B20" s="125" t="s">
        <v>83</v>
      </c>
      <c r="C20" s="10" t="s">
        <v>16</v>
      </c>
      <c r="D20" s="11">
        <f t="shared" ref="D20:E22" si="1">D11+D14+D17</f>
        <v>566</v>
      </c>
      <c r="E20" s="11">
        <f t="shared" si="1"/>
        <v>479</v>
      </c>
      <c r="F20" s="11"/>
      <c r="G20" s="11"/>
      <c r="H20" s="11"/>
      <c r="I20" s="11"/>
      <c r="J20" s="11"/>
      <c r="K20" s="11"/>
      <c r="L20" s="11"/>
      <c r="M20" s="54"/>
      <c r="N20" s="41"/>
      <c r="O20" s="74">
        <f t="shared" si="0"/>
        <v>1045</v>
      </c>
    </row>
    <row r="21" spans="1:15" ht="21" customHeight="1">
      <c r="A21" s="122"/>
      <c r="B21" s="125"/>
      <c r="C21" s="10" t="s">
        <v>17</v>
      </c>
      <c r="D21" s="11">
        <f t="shared" si="1"/>
        <v>47</v>
      </c>
      <c r="E21" s="11">
        <f t="shared" si="1"/>
        <v>14</v>
      </c>
      <c r="F21" s="11"/>
      <c r="G21" s="11"/>
      <c r="H21" s="11"/>
      <c r="I21" s="11"/>
      <c r="J21" s="11"/>
      <c r="K21" s="11"/>
      <c r="L21" s="11"/>
      <c r="M21" s="54"/>
      <c r="N21" s="41"/>
      <c r="O21" s="74">
        <f t="shared" si="0"/>
        <v>61</v>
      </c>
    </row>
    <row r="22" spans="1:15" ht="21" customHeight="1" thickBot="1">
      <c r="A22" s="123"/>
      <c r="B22" s="126"/>
      <c r="C22" s="13" t="s">
        <v>18</v>
      </c>
      <c r="D22" s="11">
        <f t="shared" si="1"/>
        <v>613</v>
      </c>
      <c r="E22" s="11">
        <f t="shared" si="1"/>
        <v>493</v>
      </c>
      <c r="F22" s="11"/>
      <c r="G22" s="11"/>
      <c r="H22" s="11"/>
      <c r="I22" s="11"/>
      <c r="J22" s="11"/>
      <c r="K22" s="11"/>
      <c r="L22" s="11"/>
      <c r="M22" s="54"/>
      <c r="N22" s="41"/>
      <c r="O22" s="74">
        <f t="shared" si="0"/>
        <v>1106</v>
      </c>
    </row>
    <row r="23" spans="1:15" ht="21" customHeight="1">
      <c r="A23" s="121" t="s">
        <v>131</v>
      </c>
      <c r="B23" s="127" t="s">
        <v>15</v>
      </c>
      <c r="C23" s="7" t="s">
        <v>16</v>
      </c>
      <c r="D23" s="8">
        <v>2</v>
      </c>
      <c r="E23" s="9">
        <v>9</v>
      </c>
      <c r="F23" s="9"/>
      <c r="G23" s="9"/>
      <c r="H23" s="9"/>
      <c r="I23" s="9"/>
      <c r="J23" s="9"/>
      <c r="K23" s="9"/>
      <c r="L23" s="9"/>
      <c r="M23" s="37"/>
      <c r="N23" s="43"/>
      <c r="O23" s="79">
        <f t="shared" si="0"/>
        <v>11</v>
      </c>
    </row>
    <row r="24" spans="1:15" ht="21" customHeight="1">
      <c r="A24" s="122"/>
      <c r="B24" s="125"/>
      <c r="C24" s="10" t="s">
        <v>17</v>
      </c>
      <c r="D24" s="11">
        <v>31</v>
      </c>
      <c r="E24" s="12">
        <v>2</v>
      </c>
      <c r="F24" s="12"/>
      <c r="G24" s="12"/>
      <c r="H24" s="12"/>
      <c r="I24" s="12"/>
      <c r="J24" s="12"/>
      <c r="K24" s="12"/>
      <c r="L24" s="12"/>
      <c r="M24" s="32"/>
      <c r="N24" s="41"/>
      <c r="O24" s="74">
        <f t="shared" si="0"/>
        <v>33</v>
      </c>
    </row>
    <row r="25" spans="1:15" ht="21" customHeight="1">
      <c r="A25" s="122"/>
      <c r="B25" s="125"/>
      <c r="C25" s="10" t="s">
        <v>18</v>
      </c>
      <c r="D25" s="11">
        <f>SUM(D23:D24)</f>
        <v>33</v>
      </c>
      <c r="E25" s="12">
        <f>SUM(E23:E24)</f>
        <v>11</v>
      </c>
      <c r="F25" s="12"/>
      <c r="G25" s="12"/>
      <c r="H25" s="12"/>
      <c r="I25" s="12"/>
      <c r="J25" s="12"/>
      <c r="K25" s="12"/>
      <c r="L25" s="12"/>
      <c r="M25" s="32"/>
      <c r="N25" s="41"/>
      <c r="O25" s="74">
        <f t="shared" si="0"/>
        <v>44</v>
      </c>
    </row>
    <row r="26" spans="1:15" ht="21" customHeight="1">
      <c r="A26" s="122"/>
      <c r="B26" s="125" t="s">
        <v>19</v>
      </c>
      <c r="C26" s="10" t="s">
        <v>16</v>
      </c>
      <c r="D26" s="11">
        <v>20</v>
      </c>
      <c r="E26" s="12">
        <v>31</v>
      </c>
      <c r="F26" s="12"/>
      <c r="G26" s="12"/>
      <c r="H26" s="12"/>
      <c r="I26" s="12"/>
      <c r="J26" s="12"/>
      <c r="K26" s="12"/>
      <c r="L26" s="12"/>
      <c r="M26" s="32"/>
      <c r="N26" s="41"/>
      <c r="O26" s="74">
        <f t="shared" si="0"/>
        <v>51</v>
      </c>
    </row>
    <row r="27" spans="1:15" ht="21" customHeight="1">
      <c r="A27" s="122"/>
      <c r="B27" s="125"/>
      <c r="C27" s="10" t="s">
        <v>17</v>
      </c>
      <c r="D27" s="11">
        <v>13</v>
      </c>
      <c r="E27" s="12">
        <v>3</v>
      </c>
      <c r="F27" s="12"/>
      <c r="G27" s="12"/>
      <c r="H27" s="12"/>
      <c r="I27" s="12"/>
      <c r="J27" s="12"/>
      <c r="K27" s="12"/>
      <c r="L27" s="12"/>
      <c r="M27" s="32"/>
      <c r="N27" s="41"/>
      <c r="O27" s="74">
        <f t="shared" si="0"/>
        <v>16</v>
      </c>
    </row>
    <row r="28" spans="1:15" ht="21" customHeight="1">
      <c r="A28" s="122"/>
      <c r="B28" s="125"/>
      <c r="C28" s="10" t="s">
        <v>18</v>
      </c>
      <c r="D28" s="11">
        <f>SUM(D26:D27)</f>
        <v>33</v>
      </c>
      <c r="E28" s="12">
        <f>SUM(E26:E27)</f>
        <v>34</v>
      </c>
      <c r="F28" s="12"/>
      <c r="G28" s="12"/>
      <c r="H28" s="12"/>
      <c r="I28" s="12"/>
      <c r="J28" s="12"/>
      <c r="K28" s="12"/>
      <c r="L28" s="12"/>
      <c r="M28" s="32"/>
      <c r="N28" s="41"/>
      <c r="O28" s="74">
        <f t="shared" si="0"/>
        <v>67</v>
      </c>
    </row>
    <row r="29" spans="1:15" ht="21" customHeight="1">
      <c r="A29" s="122"/>
      <c r="B29" s="125" t="s">
        <v>83</v>
      </c>
      <c r="C29" s="10" t="s">
        <v>16</v>
      </c>
      <c r="D29" s="11">
        <f t="shared" ref="D29:E31" si="2">D23+D26</f>
        <v>22</v>
      </c>
      <c r="E29" s="11">
        <f t="shared" si="2"/>
        <v>40</v>
      </c>
      <c r="F29" s="11"/>
      <c r="G29" s="11"/>
      <c r="H29" s="11"/>
      <c r="I29" s="11"/>
      <c r="J29" s="11"/>
      <c r="K29" s="11"/>
      <c r="L29" s="11"/>
      <c r="M29" s="54"/>
      <c r="N29" s="41"/>
      <c r="O29" s="74">
        <f t="shared" si="0"/>
        <v>62</v>
      </c>
    </row>
    <row r="30" spans="1:15" ht="21" customHeight="1">
      <c r="A30" s="122"/>
      <c r="B30" s="125"/>
      <c r="C30" s="10" t="s">
        <v>17</v>
      </c>
      <c r="D30" s="11">
        <v>44</v>
      </c>
      <c r="E30" s="11">
        <f t="shared" si="2"/>
        <v>5</v>
      </c>
      <c r="F30" s="11"/>
      <c r="G30" s="11"/>
      <c r="H30" s="11"/>
      <c r="I30" s="11"/>
      <c r="J30" s="11"/>
      <c r="K30" s="11"/>
      <c r="L30" s="11"/>
      <c r="M30" s="54"/>
      <c r="N30" s="41"/>
      <c r="O30" s="74">
        <f t="shared" si="0"/>
        <v>49</v>
      </c>
    </row>
    <row r="31" spans="1:15" ht="21" customHeight="1" thickBot="1">
      <c r="A31" s="123"/>
      <c r="B31" s="126"/>
      <c r="C31" s="13" t="s">
        <v>18</v>
      </c>
      <c r="D31" s="11">
        <f t="shared" si="2"/>
        <v>66</v>
      </c>
      <c r="E31" s="11">
        <f t="shared" si="2"/>
        <v>45</v>
      </c>
      <c r="F31" s="11"/>
      <c r="G31" s="11"/>
      <c r="H31" s="11"/>
      <c r="I31" s="11"/>
      <c r="J31" s="11"/>
      <c r="K31" s="11"/>
      <c r="L31" s="11"/>
      <c r="M31" s="54"/>
      <c r="N31" s="41"/>
      <c r="O31" s="74">
        <f t="shared" si="0"/>
        <v>111</v>
      </c>
    </row>
    <row r="32" spans="1:15" ht="21" customHeight="1">
      <c r="A32" s="121" t="s">
        <v>84</v>
      </c>
      <c r="B32" s="127" t="s">
        <v>15</v>
      </c>
      <c r="C32" s="7" t="s">
        <v>16</v>
      </c>
      <c r="D32" s="8">
        <v>1057</v>
      </c>
      <c r="E32" s="9">
        <v>914</v>
      </c>
      <c r="F32" s="9"/>
      <c r="G32" s="9"/>
      <c r="H32" s="9"/>
      <c r="I32" s="9"/>
      <c r="J32" s="9"/>
      <c r="K32" s="9"/>
      <c r="L32" s="9"/>
      <c r="M32" s="37"/>
      <c r="N32" s="43"/>
      <c r="O32" s="79">
        <f t="shared" si="0"/>
        <v>1971</v>
      </c>
    </row>
    <row r="33" spans="1:15" ht="21" customHeight="1">
      <c r="A33" s="122"/>
      <c r="B33" s="125"/>
      <c r="C33" s="10" t="s">
        <v>17</v>
      </c>
      <c r="D33" s="11">
        <v>2</v>
      </c>
      <c r="E33" s="12">
        <v>1</v>
      </c>
      <c r="F33" s="12"/>
      <c r="G33" s="12"/>
      <c r="H33" s="12"/>
      <c r="I33" s="12"/>
      <c r="J33" s="12"/>
      <c r="K33" s="12"/>
      <c r="L33" s="12"/>
      <c r="M33" s="32"/>
      <c r="N33" s="41"/>
      <c r="O33" s="89">
        <f t="shared" si="0"/>
        <v>3</v>
      </c>
    </row>
    <row r="34" spans="1:15" ht="21" customHeight="1">
      <c r="A34" s="122"/>
      <c r="B34" s="125"/>
      <c r="C34" s="10" t="s">
        <v>18</v>
      </c>
      <c r="D34" s="11">
        <f>SUM(D32:D33)</f>
        <v>1059</v>
      </c>
      <c r="E34" s="12">
        <f>SUM(E32:E33)</f>
        <v>915</v>
      </c>
      <c r="F34" s="12"/>
      <c r="G34" s="12"/>
      <c r="H34" s="12"/>
      <c r="I34" s="12"/>
      <c r="J34" s="12"/>
      <c r="K34" s="12"/>
      <c r="L34" s="12"/>
      <c r="M34" s="32"/>
      <c r="N34" s="41"/>
      <c r="O34" s="89">
        <f t="shared" si="0"/>
        <v>1974</v>
      </c>
    </row>
    <row r="35" spans="1:15" ht="21" customHeight="1">
      <c r="A35" s="122"/>
      <c r="B35" s="125" t="s">
        <v>19</v>
      </c>
      <c r="C35" s="10" t="s">
        <v>16</v>
      </c>
      <c r="D35" s="11">
        <v>1713</v>
      </c>
      <c r="E35" s="12">
        <v>1393</v>
      </c>
      <c r="F35" s="12"/>
      <c r="G35" s="12"/>
      <c r="H35" s="12"/>
      <c r="I35" s="12"/>
      <c r="J35" s="12"/>
      <c r="K35" s="12"/>
      <c r="L35" s="12"/>
      <c r="M35" s="32"/>
      <c r="N35" s="41"/>
      <c r="O35" s="74">
        <f t="shared" si="0"/>
        <v>3106</v>
      </c>
    </row>
    <row r="36" spans="1:15" ht="21" customHeight="1">
      <c r="A36" s="122"/>
      <c r="B36" s="125"/>
      <c r="C36" s="10" t="s">
        <v>17</v>
      </c>
      <c r="D36" s="11">
        <v>10</v>
      </c>
      <c r="E36" s="12">
        <v>4</v>
      </c>
      <c r="F36" s="12"/>
      <c r="G36" s="12"/>
      <c r="H36" s="12"/>
      <c r="I36" s="12"/>
      <c r="J36" s="12"/>
      <c r="K36" s="12"/>
      <c r="L36" s="12"/>
      <c r="M36" s="32"/>
      <c r="N36" s="41"/>
      <c r="O36" s="74">
        <f t="shared" si="0"/>
        <v>14</v>
      </c>
    </row>
    <row r="37" spans="1:15" ht="21" customHeight="1">
      <c r="A37" s="122"/>
      <c r="B37" s="125"/>
      <c r="C37" s="10" t="s">
        <v>18</v>
      </c>
      <c r="D37" s="11">
        <f>SUM(D35:D36)</f>
        <v>1723</v>
      </c>
      <c r="E37" s="12">
        <f>SUM(E35:E36)</f>
        <v>1397</v>
      </c>
      <c r="F37" s="12"/>
      <c r="G37" s="12"/>
      <c r="H37" s="12"/>
      <c r="I37" s="12"/>
      <c r="J37" s="12"/>
      <c r="K37" s="12"/>
      <c r="L37" s="12"/>
      <c r="M37" s="32"/>
      <c r="N37" s="41"/>
      <c r="O37" s="74">
        <f t="shared" si="0"/>
        <v>3120</v>
      </c>
    </row>
    <row r="38" spans="1:15" ht="21" customHeight="1">
      <c r="A38" s="122"/>
      <c r="B38" s="125" t="s">
        <v>83</v>
      </c>
      <c r="C38" s="10" t="s">
        <v>16</v>
      </c>
      <c r="D38" s="11">
        <f t="shared" ref="D38:E40" si="3">D32+D35</f>
        <v>2770</v>
      </c>
      <c r="E38" s="11">
        <f t="shared" si="3"/>
        <v>2307</v>
      </c>
      <c r="F38" s="11"/>
      <c r="G38" s="11"/>
      <c r="H38" s="11"/>
      <c r="I38" s="11"/>
      <c r="J38" s="11"/>
      <c r="K38" s="11"/>
      <c r="L38" s="11"/>
      <c r="M38" s="54"/>
      <c r="N38" s="41"/>
      <c r="O38" s="74">
        <f t="shared" si="0"/>
        <v>5077</v>
      </c>
    </row>
    <row r="39" spans="1:15" ht="21" customHeight="1">
      <c r="A39" s="122"/>
      <c r="B39" s="125"/>
      <c r="C39" s="10" t="s">
        <v>17</v>
      </c>
      <c r="D39" s="11">
        <f t="shared" si="3"/>
        <v>12</v>
      </c>
      <c r="E39" s="11">
        <f t="shared" si="3"/>
        <v>5</v>
      </c>
      <c r="F39" s="11"/>
      <c r="G39" s="11"/>
      <c r="H39" s="11"/>
      <c r="I39" s="11"/>
      <c r="J39" s="11"/>
      <c r="K39" s="11"/>
      <c r="L39" s="11"/>
      <c r="M39" s="54"/>
      <c r="N39" s="41"/>
      <c r="O39" s="74">
        <f t="shared" si="0"/>
        <v>17</v>
      </c>
    </row>
    <row r="40" spans="1:15" ht="21" customHeight="1" thickBot="1">
      <c r="A40" s="123"/>
      <c r="B40" s="126"/>
      <c r="C40" s="13" t="s">
        <v>18</v>
      </c>
      <c r="D40" s="11">
        <f t="shared" si="3"/>
        <v>2782</v>
      </c>
      <c r="E40" s="11">
        <f t="shared" si="3"/>
        <v>2312</v>
      </c>
      <c r="F40" s="11"/>
      <c r="G40" s="11"/>
      <c r="H40" s="11"/>
      <c r="I40" s="11"/>
      <c r="J40" s="11"/>
      <c r="K40" s="11"/>
      <c r="L40" s="11"/>
      <c r="M40" s="54"/>
      <c r="N40" s="41"/>
      <c r="O40" s="74">
        <f t="shared" si="0"/>
        <v>5094</v>
      </c>
    </row>
    <row r="41" spans="1:15" ht="21" customHeight="1">
      <c r="A41" s="180" t="s">
        <v>21</v>
      </c>
      <c r="B41" s="181"/>
      <c r="C41" s="7" t="s">
        <v>16</v>
      </c>
      <c r="D41" s="8">
        <v>150</v>
      </c>
      <c r="E41" s="9">
        <v>140</v>
      </c>
      <c r="F41" s="9"/>
      <c r="G41" s="9"/>
      <c r="H41" s="9"/>
      <c r="I41" s="9"/>
      <c r="J41" s="9"/>
      <c r="K41" s="9"/>
      <c r="L41" s="9"/>
      <c r="M41" s="37"/>
      <c r="N41" s="43"/>
      <c r="O41" s="73">
        <f t="shared" si="0"/>
        <v>290</v>
      </c>
    </row>
    <row r="42" spans="1:15" ht="21" customHeight="1">
      <c r="A42" s="182"/>
      <c r="B42" s="183"/>
      <c r="C42" s="10" t="s">
        <v>17</v>
      </c>
      <c r="D42" s="11">
        <v>38</v>
      </c>
      <c r="E42" s="12">
        <v>9</v>
      </c>
      <c r="F42" s="12"/>
      <c r="G42" s="12"/>
      <c r="H42" s="12"/>
      <c r="I42" s="12"/>
      <c r="J42" s="12"/>
      <c r="K42" s="12"/>
      <c r="L42" s="12"/>
      <c r="M42" s="32"/>
      <c r="N42" s="41"/>
      <c r="O42" s="74">
        <f t="shared" si="0"/>
        <v>47</v>
      </c>
    </row>
    <row r="43" spans="1:15" ht="21" customHeight="1" thickBot="1">
      <c r="A43" s="184"/>
      <c r="B43" s="185"/>
      <c r="C43" s="13" t="s">
        <v>18</v>
      </c>
      <c r="D43" s="14">
        <f>SUM(D41:D42)</f>
        <v>188</v>
      </c>
      <c r="E43" s="44">
        <f>SUM(E41:E42)</f>
        <v>149</v>
      </c>
      <c r="F43" s="44"/>
      <c r="G43" s="44"/>
      <c r="H43" s="44"/>
      <c r="I43" s="44"/>
      <c r="J43" s="44"/>
      <c r="K43" s="44"/>
      <c r="L43" s="44"/>
      <c r="M43" s="55"/>
      <c r="N43" s="45"/>
      <c r="O43" s="74">
        <f t="shared" si="0"/>
        <v>337</v>
      </c>
    </row>
    <row r="44" spans="1:15" ht="21" customHeight="1">
      <c r="A44" s="103" t="s">
        <v>22</v>
      </c>
      <c r="B44" s="104"/>
      <c r="C44" s="7" t="s">
        <v>16</v>
      </c>
      <c r="D44" s="8">
        <v>108</v>
      </c>
      <c r="E44" s="9">
        <v>65</v>
      </c>
      <c r="F44" s="9"/>
      <c r="G44" s="9"/>
      <c r="H44" s="9"/>
      <c r="I44" s="9"/>
      <c r="J44" s="9"/>
      <c r="K44" s="9"/>
      <c r="L44" s="9"/>
      <c r="M44" s="37"/>
      <c r="N44" s="43"/>
      <c r="O44" s="73">
        <f t="shared" si="0"/>
        <v>173</v>
      </c>
    </row>
    <row r="45" spans="1:15" ht="21" customHeight="1">
      <c r="A45" s="105"/>
      <c r="B45" s="106"/>
      <c r="C45" s="10" t="s">
        <v>17</v>
      </c>
      <c r="D45" s="11">
        <v>0</v>
      </c>
      <c r="E45" s="12">
        <v>0</v>
      </c>
      <c r="F45" s="12"/>
      <c r="G45" s="12"/>
      <c r="H45" s="12"/>
      <c r="I45" s="12"/>
      <c r="J45" s="12"/>
      <c r="K45" s="12"/>
      <c r="L45" s="12"/>
      <c r="M45" s="32"/>
      <c r="N45" s="41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>SUM(D44:D45)</f>
        <v>108</v>
      </c>
      <c r="E46" s="44">
        <f>SUM(E44:E45)</f>
        <v>65</v>
      </c>
      <c r="F46" s="44"/>
      <c r="G46" s="44"/>
      <c r="H46" s="44"/>
      <c r="I46" s="44"/>
      <c r="J46" s="44"/>
      <c r="K46" s="44"/>
      <c r="L46" s="44"/>
      <c r="M46" s="55"/>
      <c r="N46" s="45"/>
      <c r="O46" s="80">
        <f t="shared" si="0"/>
        <v>173</v>
      </c>
    </row>
    <row r="47" spans="1:15" ht="21" customHeight="1" thickBot="1">
      <c r="A47" s="109" t="s">
        <v>23</v>
      </c>
      <c r="B47" s="110"/>
      <c r="C47" s="111"/>
      <c r="D47" s="15">
        <f>SUM(D46+D43+D40+D31+D22)</f>
        <v>3757</v>
      </c>
      <c r="E47" s="16">
        <f>SUM(E46+E43+E40+E31+E22)</f>
        <v>3064</v>
      </c>
      <c r="F47" s="16"/>
      <c r="G47" s="16"/>
      <c r="H47" s="16"/>
      <c r="I47" s="16"/>
      <c r="J47" s="16"/>
      <c r="K47" s="16"/>
      <c r="L47" s="16"/>
      <c r="M47" s="39"/>
      <c r="N47" s="48"/>
      <c r="O47" s="89">
        <f t="shared" si="0"/>
        <v>6821</v>
      </c>
    </row>
    <row r="48" spans="1:15" ht="21" customHeight="1" thickBot="1">
      <c r="A48" s="109" t="s">
        <v>82</v>
      </c>
      <c r="B48" s="110"/>
      <c r="C48" s="111"/>
      <c r="D48" s="15">
        <v>59</v>
      </c>
      <c r="E48" s="16">
        <v>35</v>
      </c>
      <c r="F48" s="16"/>
      <c r="G48" s="16"/>
      <c r="H48" s="16"/>
      <c r="I48" s="16"/>
      <c r="J48" s="16"/>
      <c r="K48" s="16"/>
      <c r="L48" s="16"/>
      <c r="M48" s="39"/>
      <c r="N48" s="48"/>
      <c r="O48" s="76">
        <f t="shared" si="0"/>
        <v>94</v>
      </c>
    </row>
    <row r="49" spans="1:15" ht="21" customHeight="1" thickBot="1">
      <c r="A49" s="109" t="s">
        <v>24</v>
      </c>
      <c r="B49" s="110"/>
      <c r="C49" s="111"/>
      <c r="D49" s="15">
        <f>SUM(D47:D48)</f>
        <v>3816</v>
      </c>
      <c r="E49" s="16">
        <f>SUM(E47:E48)</f>
        <v>3099</v>
      </c>
      <c r="F49" s="16"/>
      <c r="G49" s="16"/>
      <c r="H49" s="16"/>
      <c r="I49" s="16"/>
      <c r="J49" s="16"/>
      <c r="K49" s="16"/>
      <c r="L49" s="16"/>
      <c r="M49" s="39"/>
      <c r="N49" s="48"/>
      <c r="O49" s="76">
        <f t="shared" si="0"/>
        <v>6915</v>
      </c>
    </row>
    <row r="50" spans="1:15" ht="21" customHeight="1">
      <c r="A50" s="112" t="s">
        <v>81</v>
      </c>
      <c r="B50" s="124" t="s">
        <v>25</v>
      </c>
      <c r="C50" s="17" t="s">
        <v>26</v>
      </c>
      <c r="D50" s="18">
        <v>2563</v>
      </c>
      <c r="E50" s="19">
        <v>1822</v>
      </c>
      <c r="F50" s="19"/>
      <c r="G50" s="19"/>
      <c r="H50" s="19"/>
      <c r="I50" s="19"/>
      <c r="J50" s="19"/>
      <c r="K50" s="19"/>
      <c r="L50" s="19"/>
      <c r="M50" s="35"/>
      <c r="N50" s="46"/>
      <c r="O50" s="89">
        <f t="shared" si="0"/>
        <v>4385</v>
      </c>
    </row>
    <row r="51" spans="1:15" ht="21" customHeight="1">
      <c r="A51" s="113"/>
      <c r="B51" s="106"/>
      <c r="C51" s="10" t="s">
        <v>27</v>
      </c>
      <c r="D51" s="11">
        <v>1712</v>
      </c>
      <c r="E51" s="12">
        <v>1558</v>
      </c>
      <c r="F51" s="12"/>
      <c r="G51" s="12"/>
      <c r="H51" s="12"/>
      <c r="I51" s="12"/>
      <c r="J51" s="12"/>
      <c r="K51" s="12"/>
      <c r="L51" s="12"/>
      <c r="M51" s="32"/>
      <c r="N51" s="41"/>
      <c r="O51" s="74">
        <f t="shared" si="0"/>
        <v>3270</v>
      </c>
    </row>
    <row r="52" spans="1:15" ht="21" customHeight="1">
      <c r="A52" s="113"/>
      <c r="B52" s="106"/>
      <c r="C52" s="10" t="s">
        <v>18</v>
      </c>
      <c r="D52" s="11">
        <f>SUM(D50:D51)</f>
        <v>4275</v>
      </c>
      <c r="E52" s="12">
        <f>SUM(E50:E51)</f>
        <v>3380</v>
      </c>
      <c r="F52" s="12"/>
      <c r="G52" s="12"/>
      <c r="H52" s="12"/>
      <c r="I52" s="12"/>
      <c r="J52" s="12"/>
      <c r="K52" s="12"/>
      <c r="L52" s="12"/>
      <c r="M52" s="32"/>
      <c r="N52" s="41"/>
      <c r="O52" s="74">
        <f t="shared" si="0"/>
        <v>7655</v>
      </c>
    </row>
    <row r="53" spans="1:15" ht="21" customHeight="1">
      <c r="A53" s="113"/>
      <c r="B53" s="99" t="s">
        <v>80</v>
      </c>
      <c r="C53" s="100"/>
      <c r="D53" s="11">
        <v>48</v>
      </c>
      <c r="E53" s="12">
        <v>18</v>
      </c>
      <c r="F53" s="12"/>
      <c r="G53" s="12"/>
      <c r="H53" s="12"/>
      <c r="I53" s="12"/>
      <c r="J53" s="12"/>
      <c r="K53" s="12"/>
      <c r="L53" s="12"/>
      <c r="M53" s="32"/>
      <c r="N53" s="41"/>
      <c r="O53" s="74">
        <f t="shared" si="0"/>
        <v>66</v>
      </c>
    </row>
    <row r="54" spans="1:15" ht="21" customHeight="1" thickBot="1">
      <c r="A54" s="114"/>
      <c r="B54" s="101" t="s">
        <v>79</v>
      </c>
      <c r="C54" s="102"/>
      <c r="D54" s="20">
        <v>127</v>
      </c>
      <c r="E54" s="21">
        <v>73</v>
      </c>
      <c r="F54" s="21"/>
      <c r="G54" s="21"/>
      <c r="H54" s="21"/>
      <c r="I54" s="21"/>
      <c r="J54" s="21"/>
      <c r="K54" s="21"/>
      <c r="L54" s="21"/>
      <c r="M54" s="40"/>
      <c r="N54" s="42"/>
      <c r="O54" s="90">
        <f t="shared" si="0"/>
        <v>200</v>
      </c>
    </row>
    <row r="55" spans="1:15" ht="21" customHeight="1" thickBot="1">
      <c r="A55" s="115" t="s">
        <v>28</v>
      </c>
      <c r="B55" s="116"/>
      <c r="C55" s="117"/>
      <c r="D55" s="15">
        <f>SUM(D52:D54)</f>
        <v>4450</v>
      </c>
      <c r="E55" s="16">
        <f>SUM(E52:E54)</f>
        <v>3471</v>
      </c>
      <c r="F55" s="16"/>
      <c r="G55" s="16"/>
      <c r="H55" s="16"/>
      <c r="I55" s="16"/>
      <c r="J55" s="16"/>
      <c r="K55" s="16"/>
      <c r="L55" s="16"/>
      <c r="M55" s="39"/>
      <c r="N55" s="48"/>
      <c r="O55" s="76">
        <f t="shared" si="0"/>
        <v>7921</v>
      </c>
    </row>
    <row r="56" spans="1:15" ht="23.25" customHeight="1" thickBot="1">
      <c r="A56" s="118" t="s">
        <v>10</v>
      </c>
      <c r="B56" s="119"/>
      <c r="C56" s="120"/>
      <c r="D56" s="77">
        <f>SUM(D49+D55)</f>
        <v>8266</v>
      </c>
      <c r="E56" s="78">
        <f>SUM(E49+E55)</f>
        <v>6570</v>
      </c>
      <c r="F56" s="78"/>
      <c r="G56" s="78"/>
      <c r="H56" s="78"/>
      <c r="I56" s="78"/>
      <c r="J56" s="78"/>
      <c r="K56" s="78"/>
      <c r="L56" s="78"/>
      <c r="M56" s="82"/>
      <c r="N56" s="94"/>
      <c r="O56" s="76">
        <f t="shared" si="0"/>
        <v>14836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O7:O10"/>
    <mergeCell ref="M7:M10"/>
    <mergeCell ref="K7:K10"/>
    <mergeCell ref="L7:L10"/>
    <mergeCell ref="G7:G10"/>
    <mergeCell ref="I7:I10"/>
    <mergeCell ref="N7:N10"/>
    <mergeCell ref="J7:J10"/>
    <mergeCell ref="H7:H10"/>
    <mergeCell ref="F7:F10"/>
    <mergeCell ref="A7:C7"/>
    <mergeCell ref="E7:E10"/>
    <mergeCell ref="C8:C10"/>
    <mergeCell ref="B8:B10"/>
    <mergeCell ref="A11:A22"/>
    <mergeCell ref="A23:A31"/>
    <mergeCell ref="B23:B25"/>
    <mergeCell ref="A8:A10"/>
    <mergeCell ref="D7:D10"/>
    <mergeCell ref="A32:A40"/>
    <mergeCell ref="B32:B34"/>
    <mergeCell ref="B26:B28"/>
    <mergeCell ref="B35:B37"/>
    <mergeCell ref="A47:C47"/>
    <mergeCell ref="A44:B46"/>
    <mergeCell ref="A59:O60"/>
    <mergeCell ref="B11:B13"/>
    <mergeCell ref="B14:B16"/>
    <mergeCell ref="B17:B19"/>
    <mergeCell ref="B20:B22"/>
    <mergeCell ref="B29:B31"/>
    <mergeCell ref="A56:C56"/>
    <mergeCell ref="A55:C55"/>
    <mergeCell ref="B53:C53"/>
    <mergeCell ref="B54:C54"/>
    <mergeCell ref="B50:B52"/>
    <mergeCell ref="A50:A54"/>
    <mergeCell ref="B38:B40"/>
    <mergeCell ref="A49:C49"/>
    <mergeCell ref="A48:C48"/>
    <mergeCell ref="A41:B4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3"/>
      <c r="E4" s="1" t="s">
        <v>11</v>
      </c>
    </row>
    <row r="5" spans="1:15" ht="15" customHeight="1">
      <c r="A5" s="6"/>
      <c r="B5" s="49" t="s">
        <v>35</v>
      </c>
      <c r="C5" s="50"/>
      <c r="O5" s="24"/>
    </row>
    <row r="6" spans="1:15" ht="15" customHeight="1" thickBot="1">
      <c r="E6" s="5"/>
      <c r="F6" s="5"/>
      <c r="G6" s="5"/>
      <c r="H6" s="5"/>
      <c r="I6" s="5"/>
      <c r="O6" s="25"/>
    </row>
    <row r="7" spans="1:15" ht="48" customHeight="1">
      <c r="A7" s="147" t="s">
        <v>4</v>
      </c>
      <c r="B7" s="148"/>
      <c r="C7" s="149"/>
      <c r="D7" s="131" t="s">
        <v>36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50" t="s">
        <v>42</v>
      </c>
    </row>
    <row r="8" spans="1:15">
      <c r="A8" s="113" t="s">
        <v>12</v>
      </c>
      <c r="B8" s="125" t="s">
        <v>13</v>
      </c>
      <c r="C8" s="134" t="s">
        <v>14</v>
      </c>
      <c r="D8" s="153"/>
      <c r="E8" s="153"/>
      <c r="F8" s="153"/>
      <c r="G8" s="153"/>
      <c r="H8" s="155"/>
      <c r="I8" s="155"/>
      <c r="J8" s="153"/>
      <c r="K8" s="153"/>
      <c r="L8" s="153"/>
      <c r="M8" s="153"/>
      <c r="N8" s="153"/>
      <c r="O8" s="151"/>
    </row>
    <row r="9" spans="1:15">
      <c r="A9" s="113"/>
      <c r="B9" s="125"/>
      <c r="C9" s="134"/>
      <c r="D9" s="153"/>
      <c r="E9" s="153"/>
      <c r="F9" s="153"/>
      <c r="G9" s="153"/>
      <c r="H9" s="155"/>
      <c r="I9" s="155"/>
      <c r="J9" s="153"/>
      <c r="K9" s="153"/>
      <c r="L9" s="153"/>
      <c r="M9" s="153"/>
      <c r="N9" s="153"/>
      <c r="O9" s="151"/>
    </row>
    <row r="10" spans="1:15" ht="18.75" customHeight="1" thickBot="1">
      <c r="A10" s="146"/>
      <c r="B10" s="126"/>
      <c r="C10" s="135"/>
      <c r="D10" s="154"/>
      <c r="E10" s="154"/>
      <c r="F10" s="154"/>
      <c r="G10" s="154"/>
      <c r="H10" s="156"/>
      <c r="I10" s="156"/>
      <c r="J10" s="154"/>
      <c r="K10" s="154"/>
      <c r="L10" s="154"/>
      <c r="M10" s="154"/>
      <c r="N10" s="154"/>
      <c r="O10" s="152"/>
    </row>
    <row r="11" spans="1:15" ht="21" customHeight="1">
      <c r="A11" s="121" t="s">
        <v>6</v>
      </c>
      <c r="B11" s="127" t="s">
        <v>15</v>
      </c>
      <c r="C11" s="7" t="s">
        <v>16</v>
      </c>
      <c r="D11" s="9">
        <v>38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73">
        <f t="shared" ref="O11:O56" si="0">SUM(D11:N11)</f>
        <v>38</v>
      </c>
    </row>
    <row r="12" spans="1:15" ht="21" customHeight="1">
      <c r="A12" s="122"/>
      <c r="B12" s="125"/>
      <c r="C12" s="10" t="s">
        <v>17</v>
      </c>
      <c r="D12" s="12">
        <v>2</v>
      </c>
      <c r="E12" s="12" t="s">
        <v>31</v>
      </c>
      <c r="F12" s="12"/>
      <c r="G12" s="12"/>
      <c r="H12" s="12"/>
      <c r="I12" s="12"/>
      <c r="J12" s="12"/>
      <c r="K12" s="12"/>
      <c r="L12" s="12"/>
      <c r="M12" s="12"/>
      <c r="N12" s="12"/>
      <c r="O12" s="74">
        <f t="shared" si="0"/>
        <v>2</v>
      </c>
    </row>
    <row r="13" spans="1:15" ht="21" customHeight="1">
      <c r="A13" s="122"/>
      <c r="B13" s="125"/>
      <c r="C13" s="10" t="s">
        <v>18</v>
      </c>
      <c r="D13" s="12">
        <f>SUM(D11:D12)</f>
        <v>40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>
        <f t="shared" si="0"/>
        <v>40</v>
      </c>
    </row>
    <row r="14" spans="1:15" ht="21" customHeight="1">
      <c r="A14" s="122"/>
      <c r="B14" s="125" t="s">
        <v>19</v>
      </c>
      <c r="C14" s="10" t="s">
        <v>16</v>
      </c>
      <c r="D14" s="12">
        <v>100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>
        <f t="shared" si="0"/>
        <v>100</v>
      </c>
    </row>
    <row r="15" spans="1:15" ht="21" customHeight="1">
      <c r="A15" s="122"/>
      <c r="B15" s="125"/>
      <c r="C15" s="10" t="s">
        <v>17</v>
      </c>
      <c r="D15" s="12">
        <v>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4">
        <f t="shared" si="0"/>
        <v>3</v>
      </c>
    </row>
    <row r="16" spans="1:15" ht="21" customHeight="1">
      <c r="A16" s="122"/>
      <c r="B16" s="125"/>
      <c r="C16" s="10" t="s">
        <v>18</v>
      </c>
      <c r="D16" s="11">
        <f>SUM(D14:D15)</f>
        <v>103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4">
        <f t="shared" si="0"/>
        <v>103</v>
      </c>
    </row>
    <row r="17" spans="1:15" ht="21" customHeight="1">
      <c r="A17" s="122"/>
      <c r="B17" s="125" t="s">
        <v>20</v>
      </c>
      <c r="C17" s="10" t="s">
        <v>16</v>
      </c>
      <c r="D17" s="12"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74">
        <f t="shared" si="0"/>
        <v>0</v>
      </c>
    </row>
    <row r="18" spans="1:15" ht="21" customHeight="1">
      <c r="A18" s="122"/>
      <c r="B18" s="125"/>
      <c r="C18" s="10" t="s">
        <v>17</v>
      </c>
      <c r="D18" s="12"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74">
        <f t="shared" si="0"/>
        <v>0</v>
      </c>
    </row>
    <row r="19" spans="1:15" ht="21" customHeight="1">
      <c r="A19" s="122"/>
      <c r="B19" s="125"/>
      <c r="C19" s="10" t="s">
        <v>18</v>
      </c>
      <c r="D19" s="12">
        <f>SUM(D17:D18)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74">
        <f t="shared" si="0"/>
        <v>0</v>
      </c>
    </row>
    <row r="20" spans="1:15" ht="21" customHeight="1">
      <c r="A20" s="122"/>
      <c r="B20" s="125" t="s">
        <v>140</v>
      </c>
      <c r="C20" s="10" t="s">
        <v>16</v>
      </c>
      <c r="D20" s="11">
        <f>D11+D14+D17</f>
        <v>138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74">
        <f t="shared" si="0"/>
        <v>138</v>
      </c>
    </row>
    <row r="21" spans="1:15" ht="21" customHeight="1">
      <c r="A21" s="122"/>
      <c r="B21" s="125"/>
      <c r="C21" s="10" t="s">
        <v>17</v>
      </c>
      <c r="D21" s="11">
        <f>D12+D15+D18</f>
        <v>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74">
        <f t="shared" si="0"/>
        <v>5</v>
      </c>
    </row>
    <row r="22" spans="1:15" ht="21" customHeight="1" thickBot="1">
      <c r="A22" s="123"/>
      <c r="B22" s="126"/>
      <c r="C22" s="13" t="s">
        <v>18</v>
      </c>
      <c r="D22" s="11">
        <f>SUM(D20:D21)</f>
        <v>143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74">
        <f t="shared" si="0"/>
        <v>143</v>
      </c>
    </row>
    <row r="23" spans="1:15" ht="21" customHeight="1">
      <c r="A23" s="121" t="s">
        <v>142</v>
      </c>
      <c r="B23" s="127" t="s">
        <v>15</v>
      </c>
      <c r="C23" s="7" t="s">
        <v>16</v>
      </c>
      <c r="D23" s="9">
        <v>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73">
        <f t="shared" si="0"/>
        <v>3</v>
      </c>
    </row>
    <row r="24" spans="1:15" ht="21" customHeight="1">
      <c r="A24" s="122"/>
      <c r="B24" s="125"/>
      <c r="C24" s="10" t="s">
        <v>17</v>
      </c>
      <c r="D24" s="12"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74">
        <f t="shared" si="0"/>
        <v>0</v>
      </c>
    </row>
    <row r="25" spans="1:15" ht="21" customHeight="1">
      <c r="A25" s="122"/>
      <c r="B25" s="125"/>
      <c r="C25" s="10" t="s">
        <v>18</v>
      </c>
      <c r="D25" s="11">
        <f>SUM(D23:D24)</f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74">
        <f t="shared" si="0"/>
        <v>3</v>
      </c>
    </row>
    <row r="26" spans="1:15" ht="21" customHeight="1">
      <c r="A26" s="122"/>
      <c r="B26" s="125" t="s">
        <v>19</v>
      </c>
      <c r="C26" s="10" t="s">
        <v>16</v>
      </c>
      <c r="D26" s="12">
        <v>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74">
        <f t="shared" si="0"/>
        <v>5</v>
      </c>
    </row>
    <row r="27" spans="1:15" ht="21" customHeight="1">
      <c r="A27" s="122"/>
      <c r="B27" s="125"/>
      <c r="C27" s="10" t="s">
        <v>17</v>
      </c>
      <c r="D27" s="12"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74">
        <f t="shared" si="0"/>
        <v>0</v>
      </c>
    </row>
    <row r="28" spans="1:15" ht="21" customHeight="1">
      <c r="A28" s="122"/>
      <c r="B28" s="125"/>
      <c r="C28" s="10" t="s">
        <v>18</v>
      </c>
      <c r="D28" s="11">
        <f>SUM(D26:D27)</f>
        <v>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74">
        <f t="shared" si="0"/>
        <v>5</v>
      </c>
    </row>
    <row r="29" spans="1:15" ht="21" customHeight="1">
      <c r="A29" s="122"/>
      <c r="B29" s="125" t="s">
        <v>140</v>
      </c>
      <c r="C29" s="10" t="s">
        <v>16</v>
      </c>
      <c r="D29" s="11">
        <f>D23+D26</f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74">
        <f t="shared" si="0"/>
        <v>8</v>
      </c>
    </row>
    <row r="30" spans="1:15" ht="21" customHeight="1">
      <c r="A30" s="122"/>
      <c r="B30" s="125"/>
      <c r="C30" s="10" t="s">
        <v>17</v>
      </c>
      <c r="D30" s="11">
        <f>D24+D27</f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74">
        <f t="shared" si="0"/>
        <v>0</v>
      </c>
    </row>
    <row r="31" spans="1:15" ht="21" customHeight="1" thickBot="1">
      <c r="A31" s="123"/>
      <c r="B31" s="126"/>
      <c r="C31" s="13" t="s">
        <v>18</v>
      </c>
      <c r="D31" s="11">
        <f>D25+D28</f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74">
        <f t="shared" si="0"/>
        <v>8</v>
      </c>
    </row>
    <row r="32" spans="1:15" ht="21" customHeight="1">
      <c r="A32" s="121" t="s">
        <v>141</v>
      </c>
      <c r="B32" s="127" t="s">
        <v>15</v>
      </c>
      <c r="C32" s="7" t="s">
        <v>16</v>
      </c>
      <c r="D32" s="9">
        <v>196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73">
        <f t="shared" si="0"/>
        <v>196</v>
      </c>
    </row>
    <row r="33" spans="1:15" ht="21" customHeight="1">
      <c r="A33" s="122"/>
      <c r="B33" s="125"/>
      <c r="C33" s="10" t="s">
        <v>17</v>
      </c>
      <c r="D33" s="12"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4">
        <f t="shared" si="0"/>
        <v>0</v>
      </c>
    </row>
    <row r="34" spans="1:15" ht="21" customHeight="1">
      <c r="A34" s="122"/>
      <c r="B34" s="125"/>
      <c r="C34" s="10" t="s">
        <v>18</v>
      </c>
      <c r="D34" s="11">
        <f>SUM(D32:D33)</f>
        <v>196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74">
        <f t="shared" si="0"/>
        <v>196</v>
      </c>
    </row>
    <row r="35" spans="1:15" ht="21" customHeight="1">
      <c r="A35" s="122"/>
      <c r="B35" s="125" t="s">
        <v>19</v>
      </c>
      <c r="C35" s="10" t="s">
        <v>16</v>
      </c>
      <c r="D35" s="12">
        <v>240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4">
        <f t="shared" si="0"/>
        <v>240</v>
      </c>
    </row>
    <row r="36" spans="1:15" ht="21" customHeight="1">
      <c r="A36" s="122"/>
      <c r="B36" s="125"/>
      <c r="C36" s="10" t="s">
        <v>17</v>
      </c>
      <c r="D36" s="12"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74">
        <f t="shared" si="0"/>
        <v>0</v>
      </c>
    </row>
    <row r="37" spans="1:15" ht="21" customHeight="1">
      <c r="A37" s="122"/>
      <c r="B37" s="125"/>
      <c r="C37" s="10" t="s">
        <v>18</v>
      </c>
      <c r="D37" s="12">
        <f>SUM(D35:D36)</f>
        <v>240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74">
        <f t="shared" si="0"/>
        <v>240</v>
      </c>
    </row>
    <row r="38" spans="1:15" ht="21" customHeight="1">
      <c r="A38" s="122"/>
      <c r="B38" s="125" t="s">
        <v>140</v>
      </c>
      <c r="C38" s="10" t="s">
        <v>16</v>
      </c>
      <c r="D38" s="11">
        <f>D32+D35</f>
        <v>436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74">
        <f t="shared" si="0"/>
        <v>436</v>
      </c>
    </row>
    <row r="39" spans="1:15" ht="21" customHeight="1">
      <c r="A39" s="122"/>
      <c r="B39" s="125"/>
      <c r="C39" s="10" t="s">
        <v>17</v>
      </c>
      <c r="D39" s="11">
        <f>D33+D36</f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74">
        <f t="shared" si="0"/>
        <v>0</v>
      </c>
    </row>
    <row r="40" spans="1:15" ht="21" customHeight="1" thickBot="1">
      <c r="A40" s="123"/>
      <c r="B40" s="126"/>
      <c r="C40" s="13" t="s">
        <v>18</v>
      </c>
      <c r="D40" s="11">
        <f>D34+D37</f>
        <v>436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74">
        <f t="shared" si="0"/>
        <v>436</v>
      </c>
    </row>
    <row r="41" spans="1:15" ht="21" customHeight="1">
      <c r="A41" s="103" t="s">
        <v>21</v>
      </c>
      <c r="B41" s="104"/>
      <c r="C41" s="7" t="s">
        <v>16</v>
      </c>
      <c r="D41" s="9">
        <v>21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73">
        <f t="shared" si="0"/>
        <v>21</v>
      </c>
    </row>
    <row r="42" spans="1:15" ht="21" customHeight="1">
      <c r="A42" s="105"/>
      <c r="B42" s="106"/>
      <c r="C42" s="10" t="s">
        <v>17</v>
      </c>
      <c r="D42" s="12"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74">
        <f t="shared" si="0"/>
        <v>0</v>
      </c>
    </row>
    <row r="43" spans="1:15" ht="21" customHeight="1" thickBot="1">
      <c r="A43" s="107"/>
      <c r="B43" s="108"/>
      <c r="C43" s="13" t="s">
        <v>18</v>
      </c>
      <c r="D43" s="14">
        <f>SUM(D41:D42)</f>
        <v>21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89">
        <f t="shared" si="0"/>
        <v>21</v>
      </c>
    </row>
    <row r="44" spans="1:15" ht="21" customHeight="1">
      <c r="A44" s="103" t="s">
        <v>22</v>
      </c>
      <c r="B44" s="104"/>
      <c r="C44" s="7" t="s">
        <v>16</v>
      </c>
      <c r="D44" s="9">
        <v>30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73">
        <f t="shared" si="0"/>
        <v>30</v>
      </c>
    </row>
    <row r="45" spans="1:15" ht="21" customHeight="1">
      <c r="A45" s="105"/>
      <c r="B45" s="106"/>
      <c r="C45" s="10" t="s">
        <v>17</v>
      </c>
      <c r="D45" s="12"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>SUM(D44:D45)</f>
        <v>30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90">
        <f t="shared" si="0"/>
        <v>30</v>
      </c>
    </row>
    <row r="47" spans="1:15" ht="21" customHeight="1" thickBot="1">
      <c r="A47" s="109" t="s">
        <v>23</v>
      </c>
      <c r="B47" s="110"/>
      <c r="C47" s="111"/>
      <c r="D47" s="16">
        <f>SUM(D46+D43+D40+D31+D22)</f>
        <v>638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76">
        <f t="shared" si="0"/>
        <v>638</v>
      </c>
    </row>
    <row r="48" spans="1:15" ht="21" customHeight="1" thickBot="1">
      <c r="A48" s="109" t="s">
        <v>139</v>
      </c>
      <c r="B48" s="110"/>
      <c r="C48" s="111"/>
      <c r="D48" s="16">
        <v>9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6">
        <f t="shared" si="0"/>
        <v>9</v>
      </c>
    </row>
    <row r="49" spans="1:15" ht="21" customHeight="1" thickBot="1">
      <c r="A49" s="109" t="s">
        <v>24</v>
      </c>
      <c r="B49" s="110"/>
      <c r="C49" s="111"/>
      <c r="D49" s="16">
        <f>SUM(D47:D48)</f>
        <v>647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76">
        <f t="shared" si="0"/>
        <v>647</v>
      </c>
    </row>
    <row r="50" spans="1:15" ht="21" customHeight="1">
      <c r="A50" s="112" t="s">
        <v>138</v>
      </c>
      <c r="B50" s="124" t="s">
        <v>25</v>
      </c>
      <c r="C50" s="17" t="s">
        <v>26</v>
      </c>
      <c r="D50" s="19">
        <v>359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89">
        <f t="shared" si="0"/>
        <v>359</v>
      </c>
    </row>
    <row r="51" spans="1:15" ht="21" customHeight="1">
      <c r="A51" s="113"/>
      <c r="B51" s="106"/>
      <c r="C51" s="10" t="s">
        <v>27</v>
      </c>
      <c r="D51" s="12">
        <v>294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74">
        <f t="shared" si="0"/>
        <v>294</v>
      </c>
    </row>
    <row r="52" spans="1:15" ht="21" customHeight="1">
      <c r="A52" s="113"/>
      <c r="B52" s="106"/>
      <c r="C52" s="10" t="s">
        <v>18</v>
      </c>
      <c r="D52" s="11">
        <f>SUM(D50+D51)</f>
        <v>653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74">
        <f t="shared" si="0"/>
        <v>653</v>
      </c>
    </row>
    <row r="53" spans="1:15" ht="21" customHeight="1">
      <c r="A53" s="113"/>
      <c r="B53" s="99" t="s">
        <v>137</v>
      </c>
      <c r="C53" s="100"/>
      <c r="D53" s="12">
        <v>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74">
        <f t="shared" si="0"/>
        <v>6</v>
      </c>
    </row>
    <row r="54" spans="1:15" ht="21" customHeight="1" thickBot="1">
      <c r="A54" s="114"/>
      <c r="B54" s="101" t="s">
        <v>136</v>
      </c>
      <c r="C54" s="102"/>
      <c r="D54" s="21">
        <v>29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90">
        <f t="shared" si="0"/>
        <v>29</v>
      </c>
    </row>
    <row r="55" spans="1:15" ht="21" customHeight="1" thickBot="1">
      <c r="A55" s="115" t="s">
        <v>28</v>
      </c>
      <c r="B55" s="116"/>
      <c r="C55" s="117"/>
      <c r="D55" s="16">
        <f>SUM(D52:D54)</f>
        <v>688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76">
        <f t="shared" si="0"/>
        <v>688</v>
      </c>
    </row>
    <row r="56" spans="1:15" ht="23.25" customHeight="1" thickBot="1">
      <c r="A56" s="118" t="s">
        <v>135</v>
      </c>
      <c r="B56" s="119"/>
      <c r="C56" s="120"/>
      <c r="D56" s="78">
        <f>SUM(D49+D55)</f>
        <v>1335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6">
        <f t="shared" si="0"/>
        <v>1335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A55:C55"/>
    <mergeCell ref="B26:B28"/>
    <mergeCell ref="A41:B43"/>
    <mergeCell ref="A59:O60"/>
    <mergeCell ref="A47:C47"/>
    <mergeCell ref="A56:C56"/>
    <mergeCell ref="A32:A40"/>
    <mergeCell ref="B38:B40"/>
    <mergeCell ref="G7:G10"/>
    <mergeCell ref="B14:B16"/>
    <mergeCell ref="B54:C54"/>
    <mergeCell ref="B11:B13"/>
    <mergeCell ref="A50:A54"/>
    <mergeCell ref="A44:B46"/>
    <mergeCell ref="B50:B52"/>
    <mergeCell ref="A48:C48"/>
    <mergeCell ref="A23:A31"/>
    <mergeCell ref="B29:B31"/>
    <mergeCell ref="A49:C49"/>
    <mergeCell ref="B32:B34"/>
    <mergeCell ref="B53:C53"/>
    <mergeCell ref="B35:B37"/>
    <mergeCell ref="F7:F10"/>
    <mergeCell ref="C8:C10"/>
    <mergeCell ref="E7:E10"/>
    <mergeCell ref="D7:D10"/>
    <mergeCell ref="B23:B25"/>
    <mergeCell ref="A7:C7"/>
    <mergeCell ref="A11:A22"/>
    <mergeCell ref="A8:A10"/>
    <mergeCell ref="B8:B10"/>
    <mergeCell ref="B17:B19"/>
    <mergeCell ref="B20:B22"/>
    <mergeCell ref="O7:O10"/>
    <mergeCell ref="L7:L10"/>
    <mergeCell ref="N7:N10"/>
    <mergeCell ref="M7:M10"/>
    <mergeCell ref="H7:H10"/>
    <mergeCell ref="K7:K10"/>
    <mergeCell ref="J7:J10"/>
    <mergeCell ref="I7:I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2"/>
    </row>
    <row r="5" spans="1:15" ht="15" customHeight="1">
      <c r="A5" s="49" t="s">
        <v>146</v>
      </c>
      <c r="C5" s="50"/>
      <c r="D5" s="56"/>
      <c r="E5" s="52"/>
      <c r="M5" s="53"/>
      <c r="N5" s="53"/>
      <c r="O5" s="24"/>
    </row>
    <row r="6" spans="1:15" ht="15" customHeight="1" thickBot="1">
      <c r="M6" s="25"/>
      <c r="N6" s="25"/>
      <c r="O6" s="25"/>
    </row>
    <row r="7" spans="1:15" ht="48" customHeight="1">
      <c r="A7" s="147" t="s">
        <v>76</v>
      </c>
      <c r="B7" s="148"/>
      <c r="C7" s="149"/>
      <c r="D7" s="157" t="s">
        <v>145</v>
      </c>
      <c r="E7" s="160" t="s">
        <v>144</v>
      </c>
      <c r="F7" s="131" t="s">
        <v>143</v>
      </c>
      <c r="G7" s="131"/>
      <c r="H7" s="131"/>
      <c r="I7" s="131"/>
      <c r="J7" s="131"/>
      <c r="K7" s="131"/>
      <c r="L7" s="131"/>
      <c r="M7" s="131"/>
      <c r="N7" s="165"/>
      <c r="O7" s="150" t="s">
        <v>42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61"/>
      <c r="F8" s="153"/>
      <c r="G8" s="153"/>
      <c r="H8" s="155"/>
      <c r="I8" s="155"/>
      <c r="J8" s="153"/>
      <c r="K8" s="153"/>
      <c r="L8" s="153"/>
      <c r="M8" s="153"/>
      <c r="N8" s="166"/>
      <c r="O8" s="151"/>
    </row>
    <row r="9" spans="1:15">
      <c r="A9" s="113"/>
      <c r="B9" s="125"/>
      <c r="C9" s="134"/>
      <c r="D9" s="158"/>
      <c r="E9" s="161"/>
      <c r="F9" s="153"/>
      <c r="G9" s="153"/>
      <c r="H9" s="155"/>
      <c r="I9" s="155"/>
      <c r="J9" s="153"/>
      <c r="K9" s="153"/>
      <c r="L9" s="153"/>
      <c r="M9" s="153"/>
      <c r="N9" s="166"/>
      <c r="O9" s="151"/>
    </row>
    <row r="10" spans="1:15" ht="18.75" customHeight="1" thickBot="1">
      <c r="A10" s="146"/>
      <c r="B10" s="126"/>
      <c r="C10" s="135"/>
      <c r="D10" s="159"/>
      <c r="E10" s="179"/>
      <c r="F10" s="154"/>
      <c r="G10" s="154"/>
      <c r="H10" s="156"/>
      <c r="I10" s="156"/>
      <c r="J10" s="154"/>
      <c r="K10" s="154"/>
      <c r="L10" s="154"/>
      <c r="M10" s="154"/>
      <c r="N10" s="167"/>
      <c r="O10" s="152"/>
    </row>
    <row r="11" spans="1:15" ht="21" customHeight="1">
      <c r="A11" s="121" t="s">
        <v>62</v>
      </c>
      <c r="B11" s="127" t="s">
        <v>15</v>
      </c>
      <c r="C11" s="7" t="s">
        <v>16</v>
      </c>
      <c r="D11" s="8">
        <v>271</v>
      </c>
      <c r="E11" s="9">
        <v>113</v>
      </c>
      <c r="F11" s="9">
        <v>114</v>
      </c>
      <c r="G11" s="9"/>
      <c r="H11" s="9"/>
      <c r="I11" s="9"/>
      <c r="J11" s="9"/>
      <c r="K11" s="9"/>
      <c r="L11" s="9"/>
      <c r="M11" s="9"/>
      <c r="N11" s="37"/>
      <c r="O11" s="73">
        <f t="shared" ref="O11:O56" si="0">SUM(D11:N11)</f>
        <v>498</v>
      </c>
    </row>
    <row r="12" spans="1:15" ht="21" customHeight="1">
      <c r="A12" s="122"/>
      <c r="B12" s="125"/>
      <c r="C12" s="10" t="s">
        <v>17</v>
      </c>
      <c r="D12" s="11">
        <v>102</v>
      </c>
      <c r="E12" s="12">
        <v>11</v>
      </c>
      <c r="F12" s="12">
        <v>44</v>
      </c>
      <c r="G12" s="12"/>
      <c r="H12" s="12"/>
      <c r="I12" s="12"/>
      <c r="J12" s="12"/>
      <c r="K12" s="12"/>
      <c r="L12" s="12"/>
      <c r="M12" s="12"/>
      <c r="N12" s="32"/>
      <c r="O12" s="74">
        <f t="shared" si="0"/>
        <v>157</v>
      </c>
    </row>
    <row r="13" spans="1:15" ht="21" customHeight="1">
      <c r="A13" s="122"/>
      <c r="B13" s="125"/>
      <c r="C13" s="10" t="s">
        <v>18</v>
      </c>
      <c r="D13" s="11">
        <f>SUM(D11:D12)</f>
        <v>373</v>
      </c>
      <c r="E13" s="12">
        <f>SUM(E11:E12)</f>
        <v>124</v>
      </c>
      <c r="F13" s="12">
        <f>SUM(F11:F12)</f>
        <v>158</v>
      </c>
      <c r="G13" s="12"/>
      <c r="H13" s="12"/>
      <c r="I13" s="12"/>
      <c r="J13" s="12"/>
      <c r="K13" s="12"/>
      <c r="L13" s="12"/>
      <c r="M13" s="12"/>
      <c r="N13" s="32"/>
      <c r="O13" s="74">
        <f t="shared" si="0"/>
        <v>655</v>
      </c>
    </row>
    <row r="14" spans="1:15" ht="21" customHeight="1">
      <c r="A14" s="122"/>
      <c r="B14" s="125" t="s">
        <v>19</v>
      </c>
      <c r="C14" s="10" t="s">
        <v>16</v>
      </c>
      <c r="D14" s="11">
        <v>650</v>
      </c>
      <c r="E14" s="12">
        <v>356</v>
      </c>
      <c r="F14" s="12">
        <v>229</v>
      </c>
      <c r="G14" s="12"/>
      <c r="H14" s="12"/>
      <c r="I14" s="12"/>
      <c r="J14" s="12"/>
      <c r="K14" s="12"/>
      <c r="L14" s="12"/>
      <c r="M14" s="12"/>
      <c r="N14" s="32"/>
      <c r="O14" s="75">
        <f t="shared" si="0"/>
        <v>1235</v>
      </c>
    </row>
    <row r="15" spans="1:15" ht="21" customHeight="1">
      <c r="A15" s="122"/>
      <c r="B15" s="125"/>
      <c r="C15" s="10" t="s">
        <v>17</v>
      </c>
      <c r="D15" s="11">
        <v>21</v>
      </c>
      <c r="E15" s="12">
        <v>8</v>
      </c>
      <c r="F15" s="12">
        <v>4</v>
      </c>
      <c r="G15" s="12"/>
      <c r="H15" s="12"/>
      <c r="I15" s="12"/>
      <c r="J15" s="12"/>
      <c r="K15" s="12"/>
      <c r="L15" s="12"/>
      <c r="M15" s="12"/>
      <c r="N15" s="32"/>
      <c r="O15" s="74">
        <f t="shared" si="0"/>
        <v>33</v>
      </c>
    </row>
    <row r="16" spans="1:15" ht="21" customHeight="1">
      <c r="A16" s="122"/>
      <c r="B16" s="125"/>
      <c r="C16" s="10" t="s">
        <v>18</v>
      </c>
      <c r="D16" s="11">
        <f>SUM(D14:D15)</f>
        <v>671</v>
      </c>
      <c r="E16" s="12">
        <f>SUM(E14:E15)</f>
        <v>364</v>
      </c>
      <c r="F16" s="12">
        <f>SUM(F14:F15)</f>
        <v>233</v>
      </c>
      <c r="G16" s="12"/>
      <c r="H16" s="12"/>
      <c r="I16" s="12"/>
      <c r="J16" s="12"/>
      <c r="K16" s="12"/>
      <c r="L16" s="12"/>
      <c r="M16" s="12"/>
      <c r="N16" s="32"/>
      <c r="O16" s="75">
        <f t="shared" si="0"/>
        <v>1268</v>
      </c>
    </row>
    <row r="17" spans="1:15" ht="21" customHeight="1">
      <c r="A17" s="122"/>
      <c r="B17" s="125" t="s">
        <v>20</v>
      </c>
      <c r="C17" s="10" t="s">
        <v>16</v>
      </c>
      <c r="D17" s="11">
        <v>1</v>
      </c>
      <c r="E17" s="12">
        <v>0</v>
      </c>
      <c r="F17" s="12">
        <v>0</v>
      </c>
      <c r="G17" s="12"/>
      <c r="H17" s="12"/>
      <c r="I17" s="12"/>
      <c r="J17" s="12"/>
      <c r="K17" s="12"/>
      <c r="L17" s="12"/>
      <c r="M17" s="12"/>
      <c r="N17" s="32"/>
      <c r="O17" s="74">
        <f t="shared" si="0"/>
        <v>1</v>
      </c>
    </row>
    <row r="18" spans="1:15" ht="21" customHeight="1">
      <c r="A18" s="122"/>
      <c r="B18" s="125"/>
      <c r="C18" s="10" t="s">
        <v>17</v>
      </c>
      <c r="D18" s="11">
        <v>8</v>
      </c>
      <c r="E18" s="12">
        <v>0</v>
      </c>
      <c r="F18" s="12">
        <v>7</v>
      </c>
      <c r="G18" s="12"/>
      <c r="H18" s="12"/>
      <c r="I18" s="12"/>
      <c r="J18" s="12"/>
      <c r="K18" s="12"/>
      <c r="L18" s="12"/>
      <c r="M18" s="12"/>
      <c r="N18" s="32"/>
      <c r="O18" s="75">
        <f t="shared" si="0"/>
        <v>15</v>
      </c>
    </row>
    <row r="19" spans="1:15" ht="21" customHeight="1">
      <c r="A19" s="122"/>
      <c r="B19" s="125"/>
      <c r="C19" s="10" t="s">
        <v>18</v>
      </c>
      <c r="D19" s="11">
        <f>SUM(D17:D18)</f>
        <v>9</v>
      </c>
      <c r="E19" s="12">
        <v>0</v>
      </c>
      <c r="F19" s="12">
        <f>SUM(F17:F18)</f>
        <v>7</v>
      </c>
      <c r="G19" s="12"/>
      <c r="H19" s="12"/>
      <c r="I19" s="12"/>
      <c r="J19" s="12"/>
      <c r="K19" s="12"/>
      <c r="L19" s="12"/>
      <c r="M19" s="12"/>
      <c r="N19" s="32"/>
      <c r="O19" s="74">
        <f t="shared" si="0"/>
        <v>16</v>
      </c>
    </row>
    <row r="20" spans="1:15" ht="21" customHeight="1">
      <c r="A20" s="122"/>
      <c r="B20" s="125" t="s">
        <v>54</v>
      </c>
      <c r="C20" s="10" t="s">
        <v>16</v>
      </c>
      <c r="D20" s="11">
        <f t="shared" ref="D20:F22" si="1">D11+D14+D17</f>
        <v>922</v>
      </c>
      <c r="E20" s="11">
        <f t="shared" si="1"/>
        <v>469</v>
      </c>
      <c r="F20" s="11">
        <f t="shared" si="1"/>
        <v>343</v>
      </c>
      <c r="G20" s="11"/>
      <c r="H20" s="11"/>
      <c r="I20" s="11"/>
      <c r="J20" s="11"/>
      <c r="K20" s="11"/>
      <c r="L20" s="11"/>
      <c r="M20" s="11"/>
      <c r="N20" s="54"/>
      <c r="O20" s="75">
        <f t="shared" si="0"/>
        <v>1734</v>
      </c>
    </row>
    <row r="21" spans="1:15" ht="21" customHeight="1">
      <c r="A21" s="122"/>
      <c r="B21" s="125"/>
      <c r="C21" s="10" t="s">
        <v>17</v>
      </c>
      <c r="D21" s="11">
        <f t="shared" si="1"/>
        <v>131</v>
      </c>
      <c r="E21" s="11">
        <f t="shared" si="1"/>
        <v>19</v>
      </c>
      <c r="F21" s="11">
        <f t="shared" si="1"/>
        <v>55</v>
      </c>
      <c r="G21" s="11"/>
      <c r="H21" s="11"/>
      <c r="I21" s="11"/>
      <c r="J21" s="11"/>
      <c r="K21" s="11"/>
      <c r="L21" s="11"/>
      <c r="M21" s="11"/>
      <c r="N21" s="54"/>
      <c r="O21" s="74">
        <f t="shared" si="0"/>
        <v>205</v>
      </c>
    </row>
    <row r="22" spans="1:15" ht="21" customHeight="1" thickBot="1">
      <c r="A22" s="123"/>
      <c r="B22" s="126"/>
      <c r="C22" s="13" t="s">
        <v>18</v>
      </c>
      <c r="D22" s="11">
        <f t="shared" si="1"/>
        <v>1053</v>
      </c>
      <c r="E22" s="11">
        <f t="shared" si="1"/>
        <v>488</v>
      </c>
      <c r="F22" s="11">
        <f t="shared" si="1"/>
        <v>398</v>
      </c>
      <c r="G22" s="11"/>
      <c r="H22" s="11"/>
      <c r="I22" s="11"/>
      <c r="J22" s="11"/>
      <c r="K22" s="11"/>
      <c r="L22" s="11"/>
      <c r="M22" s="11"/>
      <c r="N22" s="54"/>
      <c r="O22" s="89">
        <f t="shared" si="0"/>
        <v>1939</v>
      </c>
    </row>
    <row r="23" spans="1:15" ht="21" customHeight="1">
      <c r="A23" s="121" t="s">
        <v>58</v>
      </c>
      <c r="B23" s="127" t="s">
        <v>15</v>
      </c>
      <c r="C23" s="7" t="s">
        <v>16</v>
      </c>
      <c r="D23" s="8">
        <v>5</v>
      </c>
      <c r="E23" s="9">
        <v>3</v>
      </c>
      <c r="F23" s="9">
        <v>0</v>
      </c>
      <c r="G23" s="9"/>
      <c r="H23" s="9"/>
      <c r="I23" s="9"/>
      <c r="J23" s="9"/>
      <c r="K23" s="9"/>
      <c r="L23" s="9"/>
      <c r="M23" s="9"/>
      <c r="N23" s="37"/>
      <c r="O23" s="73">
        <f t="shared" si="0"/>
        <v>8</v>
      </c>
    </row>
    <row r="24" spans="1:15" ht="21" customHeight="1">
      <c r="A24" s="122"/>
      <c r="B24" s="125"/>
      <c r="C24" s="10" t="s">
        <v>17</v>
      </c>
      <c r="D24" s="11">
        <v>0</v>
      </c>
      <c r="E24" s="12">
        <v>5</v>
      </c>
      <c r="F24" s="12">
        <v>0</v>
      </c>
      <c r="G24" s="12"/>
      <c r="H24" s="12"/>
      <c r="I24" s="12"/>
      <c r="J24" s="12"/>
      <c r="K24" s="12"/>
      <c r="L24" s="12"/>
      <c r="M24" s="12"/>
      <c r="N24" s="32"/>
      <c r="O24" s="74">
        <f t="shared" si="0"/>
        <v>5</v>
      </c>
    </row>
    <row r="25" spans="1:15" ht="21" customHeight="1">
      <c r="A25" s="122"/>
      <c r="B25" s="125"/>
      <c r="C25" s="10" t="s">
        <v>18</v>
      </c>
      <c r="D25" s="11">
        <f>SUM(D23:D24)</f>
        <v>5</v>
      </c>
      <c r="E25" s="11">
        <f>SUM(E23:E24)</f>
        <v>8</v>
      </c>
      <c r="F25" s="11">
        <f>SUM(F23:F24)</f>
        <v>0</v>
      </c>
      <c r="G25" s="11"/>
      <c r="H25" s="11"/>
      <c r="I25" s="11"/>
      <c r="J25" s="11"/>
      <c r="K25" s="11"/>
      <c r="L25" s="12"/>
      <c r="M25" s="12"/>
      <c r="N25" s="32"/>
      <c r="O25" s="75">
        <f t="shared" si="0"/>
        <v>13</v>
      </c>
    </row>
    <row r="26" spans="1:15" ht="21" customHeight="1">
      <c r="A26" s="122"/>
      <c r="B26" s="125" t="s">
        <v>19</v>
      </c>
      <c r="C26" s="10" t="s">
        <v>16</v>
      </c>
      <c r="D26" s="11">
        <v>13</v>
      </c>
      <c r="E26" s="12">
        <v>17</v>
      </c>
      <c r="F26" s="12">
        <v>2</v>
      </c>
      <c r="G26" s="12"/>
      <c r="H26" s="12"/>
      <c r="I26" s="12"/>
      <c r="J26" s="12"/>
      <c r="K26" s="12"/>
      <c r="L26" s="12"/>
      <c r="M26" s="12"/>
      <c r="N26" s="32"/>
      <c r="O26" s="74">
        <f t="shared" si="0"/>
        <v>32</v>
      </c>
    </row>
    <row r="27" spans="1:15" ht="21" customHeight="1">
      <c r="A27" s="122"/>
      <c r="B27" s="125"/>
      <c r="C27" s="10" t="s">
        <v>17</v>
      </c>
      <c r="D27" s="11">
        <v>0</v>
      </c>
      <c r="E27" s="12">
        <v>0</v>
      </c>
      <c r="F27" s="12">
        <v>0</v>
      </c>
      <c r="G27" s="12"/>
      <c r="H27" s="12"/>
      <c r="I27" s="12"/>
      <c r="J27" s="12"/>
      <c r="K27" s="12"/>
      <c r="L27" s="12"/>
      <c r="M27" s="12"/>
      <c r="N27" s="32"/>
      <c r="O27" s="75">
        <f t="shared" si="0"/>
        <v>0</v>
      </c>
    </row>
    <row r="28" spans="1:15" ht="21" customHeight="1">
      <c r="A28" s="122"/>
      <c r="B28" s="125"/>
      <c r="C28" s="10" t="s">
        <v>18</v>
      </c>
      <c r="D28" s="11">
        <f>SUM(D26:D27)</f>
        <v>13</v>
      </c>
      <c r="E28" s="11">
        <f>SUM(E26:E27)</f>
        <v>17</v>
      </c>
      <c r="F28" s="11">
        <f>SUM(F26:F27)</f>
        <v>2</v>
      </c>
      <c r="G28" s="11"/>
      <c r="H28" s="11"/>
      <c r="I28" s="11"/>
      <c r="J28" s="11"/>
      <c r="K28" s="11"/>
      <c r="L28" s="12"/>
      <c r="M28" s="12"/>
      <c r="N28" s="32"/>
      <c r="O28" s="74">
        <f t="shared" si="0"/>
        <v>32</v>
      </c>
    </row>
    <row r="29" spans="1:15" ht="21" customHeight="1">
      <c r="A29" s="122"/>
      <c r="B29" s="125" t="s">
        <v>54</v>
      </c>
      <c r="C29" s="10" t="s">
        <v>16</v>
      </c>
      <c r="D29" s="11">
        <f t="shared" ref="D29:F31" si="2">D23+D26</f>
        <v>18</v>
      </c>
      <c r="E29" s="11">
        <f t="shared" si="2"/>
        <v>20</v>
      </c>
      <c r="F29" s="11">
        <f t="shared" si="2"/>
        <v>2</v>
      </c>
      <c r="G29" s="11"/>
      <c r="H29" s="11"/>
      <c r="I29" s="11"/>
      <c r="J29" s="11"/>
      <c r="K29" s="11"/>
      <c r="L29" s="11"/>
      <c r="M29" s="11"/>
      <c r="N29" s="54"/>
      <c r="O29" s="75">
        <f t="shared" si="0"/>
        <v>40</v>
      </c>
    </row>
    <row r="30" spans="1:15" ht="21" customHeight="1">
      <c r="A30" s="122"/>
      <c r="B30" s="125"/>
      <c r="C30" s="10" t="s">
        <v>17</v>
      </c>
      <c r="D30" s="11">
        <f t="shared" si="2"/>
        <v>0</v>
      </c>
      <c r="E30" s="11">
        <f t="shared" si="2"/>
        <v>5</v>
      </c>
      <c r="F30" s="11">
        <f t="shared" si="2"/>
        <v>0</v>
      </c>
      <c r="G30" s="11"/>
      <c r="H30" s="11"/>
      <c r="I30" s="11"/>
      <c r="J30" s="11"/>
      <c r="K30" s="11"/>
      <c r="L30" s="11"/>
      <c r="M30" s="11"/>
      <c r="N30" s="54"/>
      <c r="O30" s="74">
        <f t="shared" si="0"/>
        <v>5</v>
      </c>
    </row>
    <row r="31" spans="1:15" ht="21" customHeight="1" thickBot="1">
      <c r="A31" s="123"/>
      <c r="B31" s="126"/>
      <c r="C31" s="13" t="s">
        <v>18</v>
      </c>
      <c r="D31" s="11">
        <f t="shared" si="2"/>
        <v>18</v>
      </c>
      <c r="E31" s="11">
        <f t="shared" si="2"/>
        <v>25</v>
      </c>
      <c r="F31" s="11">
        <f t="shared" si="2"/>
        <v>2</v>
      </c>
      <c r="G31" s="11"/>
      <c r="H31" s="11"/>
      <c r="I31" s="11"/>
      <c r="J31" s="11"/>
      <c r="K31" s="11"/>
      <c r="L31" s="11"/>
      <c r="M31" s="11"/>
      <c r="N31" s="54"/>
      <c r="O31" s="89">
        <f t="shared" si="0"/>
        <v>45</v>
      </c>
    </row>
    <row r="32" spans="1:15" ht="21" customHeight="1">
      <c r="A32" s="121" t="s">
        <v>84</v>
      </c>
      <c r="B32" s="127" t="s">
        <v>15</v>
      </c>
      <c r="C32" s="7" t="s">
        <v>16</v>
      </c>
      <c r="D32" s="8">
        <v>1763</v>
      </c>
      <c r="E32" s="9">
        <v>1040</v>
      </c>
      <c r="F32" s="9">
        <v>891</v>
      </c>
      <c r="G32" s="9"/>
      <c r="H32" s="9"/>
      <c r="I32" s="9"/>
      <c r="J32" s="9"/>
      <c r="K32" s="9"/>
      <c r="L32" s="9"/>
      <c r="M32" s="9"/>
      <c r="N32" s="37"/>
      <c r="O32" s="73">
        <f t="shared" si="0"/>
        <v>3694</v>
      </c>
    </row>
    <row r="33" spans="1:15" ht="21" customHeight="1">
      <c r="A33" s="122"/>
      <c r="B33" s="125"/>
      <c r="C33" s="10" t="s">
        <v>17</v>
      </c>
      <c r="D33" s="11">
        <v>5</v>
      </c>
      <c r="E33" s="12">
        <v>5</v>
      </c>
      <c r="F33" s="12">
        <v>0</v>
      </c>
      <c r="G33" s="12"/>
      <c r="H33" s="12"/>
      <c r="I33" s="12"/>
      <c r="J33" s="12"/>
      <c r="K33" s="12"/>
      <c r="L33" s="12"/>
      <c r="M33" s="12"/>
      <c r="N33" s="32"/>
      <c r="O33" s="74">
        <f t="shared" si="0"/>
        <v>10</v>
      </c>
    </row>
    <row r="34" spans="1:15" ht="21" customHeight="1">
      <c r="A34" s="122"/>
      <c r="B34" s="125"/>
      <c r="C34" s="10" t="s">
        <v>18</v>
      </c>
      <c r="D34" s="11">
        <f>SUM(D32:D33)</f>
        <v>1768</v>
      </c>
      <c r="E34" s="12">
        <f>SUM(E32:E33)</f>
        <v>1045</v>
      </c>
      <c r="F34" s="12">
        <f>SUM(F32:F33)</f>
        <v>891</v>
      </c>
      <c r="G34" s="12"/>
      <c r="H34" s="12"/>
      <c r="I34" s="12"/>
      <c r="J34" s="12"/>
      <c r="K34" s="12"/>
      <c r="L34" s="12"/>
      <c r="M34" s="12"/>
      <c r="N34" s="32"/>
      <c r="O34" s="89">
        <f t="shared" si="0"/>
        <v>3704</v>
      </c>
    </row>
    <row r="35" spans="1:15" ht="21" customHeight="1">
      <c r="A35" s="122"/>
      <c r="B35" s="125" t="s">
        <v>19</v>
      </c>
      <c r="C35" s="10" t="s">
        <v>16</v>
      </c>
      <c r="D35" s="11">
        <v>2503</v>
      </c>
      <c r="E35" s="12">
        <v>1573</v>
      </c>
      <c r="F35" s="12">
        <v>1296</v>
      </c>
      <c r="G35" s="12"/>
      <c r="H35" s="12"/>
      <c r="I35" s="12"/>
      <c r="J35" s="12"/>
      <c r="K35" s="12"/>
      <c r="L35" s="12"/>
      <c r="M35" s="12"/>
      <c r="N35" s="32"/>
      <c r="O35" s="74">
        <f t="shared" si="0"/>
        <v>5372</v>
      </c>
    </row>
    <row r="36" spans="1:15" ht="21" customHeight="1">
      <c r="A36" s="122"/>
      <c r="B36" s="125"/>
      <c r="C36" s="10" t="s">
        <v>17</v>
      </c>
      <c r="D36" s="11">
        <v>9</v>
      </c>
      <c r="E36" s="12">
        <v>3</v>
      </c>
      <c r="F36" s="12">
        <v>7</v>
      </c>
      <c r="G36" s="12"/>
      <c r="H36" s="12"/>
      <c r="I36" s="12"/>
      <c r="J36" s="12"/>
      <c r="K36" s="12"/>
      <c r="L36" s="12"/>
      <c r="M36" s="12"/>
      <c r="N36" s="32"/>
      <c r="O36" s="75">
        <f t="shared" si="0"/>
        <v>19</v>
      </c>
    </row>
    <row r="37" spans="1:15" ht="21" customHeight="1">
      <c r="A37" s="122"/>
      <c r="B37" s="125"/>
      <c r="C37" s="10" t="s">
        <v>18</v>
      </c>
      <c r="D37" s="11">
        <f>SUM(D35:D36)</f>
        <v>2512</v>
      </c>
      <c r="E37" s="12">
        <f>SUM(E35:E36)</f>
        <v>1576</v>
      </c>
      <c r="F37" s="12">
        <f>SUM(F35:F36)</f>
        <v>1303</v>
      </c>
      <c r="G37" s="12"/>
      <c r="H37" s="12"/>
      <c r="I37" s="12"/>
      <c r="J37" s="12"/>
      <c r="K37" s="12"/>
      <c r="L37" s="12"/>
      <c r="M37" s="12"/>
      <c r="N37" s="32"/>
      <c r="O37" s="74">
        <f t="shared" si="0"/>
        <v>5391</v>
      </c>
    </row>
    <row r="38" spans="1:15" ht="21" customHeight="1">
      <c r="A38" s="122"/>
      <c r="B38" s="125" t="s">
        <v>83</v>
      </c>
      <c r="C38" s="10" t="s">
        <v>16</v>
      </c>
      <c r="D38" s="11">
        <f t="shared" ref="D38:F40" si="3">D32+D35</f>
        <v>4266</v>
      </c>
      <c r="E38" s="11">
        <f t="shared" si="3"/>
        <v>2613</v>
      </c>
      <c r="F38" s="11">
        <f t="shared" si="3"/>
        <v>2187</v>
      </c>
      <c r="G38" s="11"/>
      <c r="H38" s="11"/>
      <c r="I38" s="11"/>
      <c r="J38" s="11"/>
      <c r="K38" s="11"/>
      <c r="L38" s="11"/>
      <c r="M38" s="11"/>
      <c r="N38" s="54"/>
      <c r="O38" s="75">
        <f t="shared" si="0"/>
        <v>9066</v>
      </c>
    </row>
    <row r="39" spans="1:15" ht="21" customHeight="1">
      <c r="A39" s="122"/>
      <c r="B39" s="125"/>
      <c r="C39" s="10" t="s">
        <v>17</v>
      </c>
      <c r="D39" s="11">
        <f>D33+D36</f>
        <v>14</v>
      </c>
      <c r="E39" s="11">
        <f t="shared" si="3"/>
        <v>8</v>
      </c>
      <c r="F39" s="11">
        <f t="shared" si="3"/>
        <v>7</v>
      </c>
      <c r="G39" s="11"/>
      <c r="H39" s="11"/>
      <c r="I39" s="11"/>
      <c r="J39" s="11"/>
      <c r="K39" s="11"/>
      <c r="L39" s="11"/>
      <c r="M39" s="11"/>
      <c r="N39" s="54"/>
      <c r="O39" s="74">
        <f t="shared" si="0"/>
        <v>29</v>
      </c>
    </row>
    <row r="40" spans="1:15" ht="21" customHeight="1" thickBot="1">
      <c r="A40" s="123"/>
      <c r="B40" s="126"/>
      <c r="C40" s="13" t="s">
        <v>18</v>
      </c>
      <c r="D40" s="11">
        <f t="shared" si="3"/>
        <v>4280</v>
      </c>
      <c r="E40" s="11">
        <f t="shared" si="3"/>
        <v>2621</v>
      </c>
      <c r="F40" s="11">
        <f t="shared" si="3"/>
        <v>2194</v>
      </c>
      <c r="G40" s="11"/>
      <c r="H40" s="11"/>
      <c r="I40" s="11"/>
      <c r="J40" s="11"/>
      <c r="K40" s="11"/>
      <c r="L40" s="11"/>
      <c r="M40" s="11"/>
      <c r="N40" s="54"/>
      <c r="O40" s="89">
        <f t="shared" si="0"/>
        <v>9095</v>
      </c>
    </row>
    <row r="41" spans="1:15" ht="21" customHeight="1">
      <c r="A41" s="103" t="s">
        <v>21</v>
      </c>
      <c r="B41" s="104"/>
      <c r="C41" s="7" t="s">
        <v>16</v>
      </c>
      <c r="D41" s="8">
        <v>202</v>
      </c>
      <c r="E41" s="9">
        <v>79</v>
      </c>
      <c r="F41" s="9">
        <v>63</v>
      </c>
      <c r="G41" s="9"/>
      <c r="H41" s="9"/>
      <c r="I41" s="9"/>
      <c r="J41" s="9"/>
      <c r="K41" s="9"/>
      <c r="L41" s="9"/>
      <c r="M41" s="9"/>
      <c r="N41" s="37"/>
      <c r="O41" s="73">
        <f t="shared" si="0"/>
        <v>344</v>
      </c>
    </row>
    <row r="42" spans="1:15" ht="21" customHeight="1">
      <c r="A42" s="105"/>
      <c r="B42" s="106"/>
      <c r="C42" s="10" t="s">
        <v>17</v>
      </c>
      <c r="D42" s="11">
        <v>57</v>
      </c>
      <c r="E42" s="12">
        <v>6</v>
      </c>
      <c r="F42" s="12">
        <v>4</v>
      </c>
      <c r="G42" s="12"/>
      <c r="H42" s="12"/>
      <c r="I42" s="12"/>
      <c r="J42" s="12"/>
      <c r="K42" s="12"/>
      <c r="L42" s="12"/>
      <c r="M42" s="12"/>
      <c r="N42" s="32"/>
      <c r="O42" s="74">
        <f t="shared" si="0"/>
        <v>67</v>
      </c>
    </row>
    <row r="43" spans="1:15" ht="21" customHeight="1" thickBot="1">
      <c r="A43" s="107"/>
      <c r="B43" s="108"/>
      <c r="C43" s="13" t="s">
        <v>18</v>
      </c>
      <c r="D43" s="14">
        <f>SUM(D41:D42)</f>
        <v>259</v>
      </c>
      <c r="E43" s="44">
        <f>SUM(E41:E42)</f>
        <v>85</v>
      </c>
      <c r="F43" s="44">
        <f>SUM(F41:F42)</f>
        <v>67</v>
      </c>
      <c r="G43" s="44"/>
      <c r="H43" s="44"/>
      <c r="I43" s="44"/>
      <c r="J43" s="44"/>
      <c r="K43" s="44"/>
      <c r="L43" s="44"/>
      <c r="M43" s="44"/>
      <c r="N43" s="55"/>
      <c r="O43" s="89">
        <f t="shared" si="0"/>
        <v>411</v>
      </c>
    </row>
    <row r="44" spans="1:15" ht="21" customHeight="1">
      <c r="A44" s="103" t="s">
        <v>22</v>
      </c>
      <c r="B44" s="104"/>
      <c r="C44" s="7" t="s">
        <v>16</v>
      </c>
      <c r="D44" s="8">
        <v>111</v>
      </c>
      <c r="E44" s="9">
        <v>53</v>
      </c>
      <c r="F44" s="9">
        <v>43</v>
      </c>
      <c r="G44" s="9"/>
      <c r="H44" s="9"/>
      <c r="I44" s="9"/>
      <c r="J44" s="9"/>
      <c r="K44" s="9"/>
      <c r="L44" s="9"/>
      <c r="M44" s="9"/>
      <c r="N44" s="37"/>
      <c r="O44" s="73">
        <f t="shared" si="0"/>
        <v>207</v>
      </c>
    </row>
    <row r="45" spans="1:15" ht="21" customHeight="1">
      <c r="A45" s="105"/>
      <c r="B45" s="106"/>
      <c r="C45" s="10" t="s">
        <v>17</v>
      </c>
      <c r="D45" s="11">
        <v>0</v>
      </c>
      <c r="E45" s="12">
        <v>0</v>
      </c>
      <c r="F45" s="12">
        <v>0</v>
      </c>
      <c r="G45" s="12"/>
      <c r="H45" s="12"/>
      <c r="I45" s="12"/>
      <c r="J45" s="12"/>
      <c r="K45" s="12"/>
      <c r="L45" s="12"/>
      <c r="M45" s="12"/>
      <c r="N45" s="32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>SUM(D44:D45)</f>
        <v>111</v>
      </c>
      <c r="E46" s="14">
        <f>SUM(E44:E45)</f>
        <v>53</v>
      </c>
      <c r="F46" s="14">
        <f>SUM(F44:F45)</f>
        <v>43</v>
      </c>
      <c r="G46" s="14"/>
      <c r="H46" s="14"/>
      <c r="I46" s="14"/>
      <c r="J46" s="14"/>
      <c r="K46" s="14"/>
      <c r="L46" s="44"/>
      <c r="M46" s="44"/>
      <c r="N46" s="55"/>
      <c r="O46" s="89">
        <f t="shared" si="0"/>
        <v>207</v>
      </c>
    </row>
    <row r="47" spans="1:15" ht="21" customHeight="1" thickBot="1">
      <c r="A47" s="109" t="s">
        <v>23</v>
      </c>
      <c r="B47" s="110"/>
      <c r="C47" s="111"/>
      <c r="D47" s="15">
        <f>SUM(D46+D43+D40+D31+D22)</f>
        <v>5721</v>
      </c>
      <c r="E47" s="16">
        <f>SUM(E46+E43+E40+E31+E22)</f>
        <v>3272</v>
      </c>
      <c r="F47" s="16">
        <f>SUM(F46+F43+F40+F31+F22)</f>
        <v>2704</v>
      </c>
      <c r="G47" s="16"/>
      <c r="H47" s="16"/>
      <c r="I47" s="16"/>
      <c r="J47" s="16"/>
      <c r="K47" s="16"/>
      <c r="L47" s="16"/>
      <c r="M47" s="16"/>
      <c r="N47" s="39"/>
      <c r="O47" s="79">
        <f t="shared" si="0"/>
        <v>11697</v>
      </c>
    </row>
    <row r="48" spans="1:15" ht="21" customHeight="1" thickBot="1">
      <c r="A48" s="109" t="s">
        <v>82</v>
      </c>
      <c r="B48" s="110"/>
      <c r="C48" s="111"/>
      <c r="D48" s="15">
        <v>157</v>
      </c>
      <c r="E48" s="16">
        <v>75</v>
      </c>
      <c r="F48" s="16">
        <v>67</v>
      </c>
      <c r="G48" s="16"/>
      <c r="H48" s="16"/>
      <c r="I48" s="16"/>
      <c r="J48" s="16"/>
      <c r="K48" s="16"/>
      <c r="L48" s="16"/>
      <c r="M48" s="16"/>
      <c r="N48" s="39"/>
      <c r="O48" s="79">
        <f t="shared" si="0"/>
        <v>299</v>
      </c>
    </row>
    <row r="49" spans="1:15" ht="21" customHeight="1" thickBot="1">
      <c r="A49" s="109" t="s">
        <v>24</v>
      </c>
      <c r="B49" s="110"/>
      <c r="C49" s="111"/>
      <c r="D49" s="15">
        <f>SUM(D47:D48)</f>
        <v>5878</v>
      </c>
      <c r="E49" s="16">
        <f>SUM(E47:E48)</f>
        <v>3347</v>
      </c>
      <c r="F49" s="16">
        <f>SUM(F47:F48)</f>
        <v>2771</v>
      </c>
      <c r="G49" s="16"/>
      <c r="H49" s="16"/>
      <c r="I49" s="16"/>
      <c r="J49" s="16"/>
      <c r="K49" s="16"/>
      <c r="L49" s="16"/>
      <c r="M49" s="16"/>
      <c r="N49" s="39"/>
      <c r="O49" s="79">
        <f t="shared" si="0"/>
        <v>11996</v>
      </c>
    </row>
    <row r="50" spans="1:15" ht="21" customHeight="1">
      <c r="A50" s="112" t="s">
        <v>81</v>
      </c>
      <c r="B50" s="124" t="s">
        <v>25</v>
      </c>
      <c r="C50" s="17" t="s">
        <v>26</v>
      </c>
      <c r="D50" s="18">
        <v>4322</v>
      </c>
      <c r="E50" s="19">
        <v>2572</v>
      </c>
      <c r="F50" s="19">
        <v>2138</v>
      </c>
      <c r="G50" s="19"/>
      <c r="H50" s="19"/>
      <c r="I50" s="19"/>
      <c r="J50" s="19"/>
      <c r="K50" s="19"/>
      <c r="L50" s="19"/>
      <c r="M50" s="19"/>
      <c r="N50" s="35"/>
      <c r="O50" s="73">
        <f t="shared" si="0"/>
        <v>9032</v>
      </c>
    </row>
    <row r="51" spans="1:15" ht="21" customHeight="1">
      <c r="A51" s="113"/>
      <c r="B51" s="106"/>
      <c r="C51" s="10" t="s">
        <v>27</v>
      </c>
      <c r="D51" s="11">
        <v>2038</v>
      </c>
      <c r="E51" s="12">
        <v>1294</v>
      </c>
      <c r="F51" s="12">
        <v>1252</v>
      </c>
      <c r="G51" s="12"/>
      <c r="H51" s="12"/>
      <c r="I51" s="12"/>
      <c r="J51" s="12"/>
      <c r="K51" s="12"/>
      <c r="L51" s="12"/>
      <c r="M51" s="12"/>
      <c r="N51" s="32"/>
      <c r="O51" s="90">
        <f t="shared" si="0"/>
        <v>4584</v>
      </c>
    </row>
    <row r="52" spans="1:15" ht="21" customHeight="1">
      <c r="A52" s="113"/>
      <c r="B52" s="106"/>
      <c r="C52" s="10" t="s">
        <v>18</v>
      </c>
      <c r="D52" s="11">
        <f>SUM(D50:D51)</f>
        <v>6360</v>
      </c>
      <c r="E52" s="11">
        <f>SUM(E50:E51)</f>
        <v>3866</v>
      </c>
      <c r="F52" s="11">
        <f>SUM(F50:F51)</f>
        <v>3390</v>
      </c>
      <c r="G52" s="11"/>
      <c r="H52" s="11"/>
      <c r="I52" s="11"/>
      <c r="J52" s="11"/>
      <c r="K52" s="11"/>
      <c r="L52" s="11"/>
      <c r="M52" s="11"/>
      <c r="N52" s="54"/>
      <c r="O52" s="74">
        <f t="shared" si="0"/>
        <v>13616</v>
      </c>
    </row>
    <row r="53" spans="1:15" ht="21" customHeight="1">
      <c r="A53" s="113"/>
      <c r="B53" s="99" t="s">
        <v>80</v>
      </c>
      <c r="C53" s="100"/>
      <c r="D53" s="11">
        <v>26</v>
      </c>
      <c r="E53" s="12">
        <v>13</v>
      </c>
      <c r="F53" s="12">
        <v>14</v>
      </c>
      <c r="G53" s="12"/>
      <c r="H53" s="12"/>
      <c r="I53" s="12"/>
      <c r="J53" s="12"/>
      <c r="K53" s="12"/>
      <c r="L53" s="12"/>
      <c r="M53" s="12"/>
      <c r="N53" s="32"/>
      <c r="O53" s="89">
        <f t="shared" si="0"/>
        <v>53</v>
      </c>
    </row>
    <row r="54" spans="1:15" ht="21" customHeight="1" thickBot="1">
      <c r="A54" s="114"/>
      <c r="B54" s="101" t="s">
        <v>79</v>
      </c>
      <c r="C54" s="102"/>
      <c r="D54" s="20">
        <v>160</v>
      </c>
      <c r="E54" s="21">
        <v>81</v>
      </c>
      <c r="F54" s="21">
        <v>82</v>
      </c>
      <c r="G54" s="21"/>
      <c r="H54" s="21"/>
      <c r="I54" s="21"/>
      <c r="J54" s="21"/>
      <c r="K54" s="21"/>
      <c r="L54" s="21"/>
      <c r="M54" s="21"/>
      <c r="N54" s="40"/>
      <c r="O54" s="89">
        <f t="shared" si="0"/>
        <v>323</v>
      </c>
    </row>
    <row r="55" spans="1:15" ht="21" customHeight="1" thickBot="1">
      <c r="A55" s="115" t="s">
        <v>28</v>
      </c>
      <c r="B55" s="116"/>
      <c r="C55" s="117"/>
      <c r="D55" s="15">
        <f>SUM(D52:D54)</f>
        <v>6546</v>
      </c>
      <c r="E55" s="16">
        <f>SUM(E52:E54)</f>
        <v>3960</v>
      </c>
      <c r="F55" s="16">
        <f>SUM(F52:F54)</f>
        <v>3486</v>
      </c>
      <c r="G55" s="16"/>
      <c r="H55" s="16"/>
      <c r="I55" s="16"/>
      <c r="J55" s="16"/>
      <c r="K55" s="16"/>
      <c r="L55" s="16"/>
      <c r="M55" s="16"/>
      <c r="N55" s="39"/>
      <c r="O55" s="79">
        <f t="shared" si="0"/>
        <v>13992</v>
      </c>
    </row>
    <row r="56" spans="1:15" ht="23.25" customHeight="1" thickBot="1">
      <c r="A56" s="118" t="s">
        <v>78</v>
      </c>
      <c r="B56" s="119"/>
      <c r="C56" s="120"/>
      <c r="D56" s="77">
        <f>SUM(D49+D55)</f>
        <v>12424</v>
      </c>
      <c r="E56" s="78">
        <f>SUM(E49+E55)</f>
        <v>7307</v>
      </c>
      <c r="F56" s="78">
        <f>SUM(F55+F49)</f>
        <v>6257</v>
      </c>
      <c r="G56" s="78"/>
      <c r="H56" s="78"/>
      <c r="I56" s="78"/>
      <c r="J56" s="78"/>
      <c r="K56" s="78"/>
      <c r="L56" s="78"/>
      <c r="M56" s="78"/>
      <c r="N56" s="82"/>
      <c r="O56" s="76">
        <f t="shared" si="0"/>
        <v>25988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B11:B13"/>
    <mergeCell ref="B8:B10"/>
    <mergeCell ref="G7:G10"/>
    <mergeCell ref="F7:F10"/>
    <mergeCell ref="A23:A31"/>
    <mergeCell ref="B17:B19"/>
    <mergeCell ref="A11:A22"/>
    <mergeCell ref="B29:B31"/>
    <mergeCell ref="B26:B28"/>
    <mergeCell ref="D7:D10"/>
    <mergeCell ref="B23:B25"/>
    <mergeCell ref="B20:B22"/>
    <mergeCell ref="B14:B16"/>
    <mergeCell ref="B32:B34"/>
    <mergeCell ref="B35:B37"/>
    <mergeCell ref="A32:A40"/>
    <mergeCell ref="A50:A54"/>
    <mergeCell ref="A47:C47"/>
    <mergeCell ref="A48:C48"/>
    <mergeCell ref="B54:C54"/>
    <mergeCell ref="A49:C49"/>
    <mergeCell ref="B38:B40"/>
    <mergeCell ref="A44:B46"/>
    <mergeCell ref="A59:O60"/>
    <mergeCell ref="B53:C53"/>
    <mergeCell ref="A55:C55"/>
    <mergeCell ref="A41:B43"/>
    <mergeCell ref="B50:B52"/>
    <mergeCell ref="A56:C56"/>
    <mergeCell ref="J7:J10"/>
    <mergeCell ref="I7:I10"/>
    <mergeCell ref="O7:O10"/>
    <mergeCell ref="N7:N10"/>
    <mergeCell ref="C8:C10"/>
    <mergeCell ref="L7:L10"/>
    <mergeCell ref="A7:C7"/>
    <mergeCell ref="M7:M10"/>
    <mergeCell ref="E7:E10"/>
    <mergeCell ref="K7:K10"/>
    <mergeCell ref="H7:H10"/>
    <mergeCell ref="A8:A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9" sqref="A59:O6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A4" s="22"/>
      <c r="B4" s="22"/>
      <c r="C4" s="22"/>
      <c r="D4" s="22"/>
      <c r="E4" s="23"/>
      <c r="F4" s="1" t="s">
        <v>11</v>
      </c>
    </row>
    <row r="5" spans="1:15" ht="15" customHeight="1">
      <c r="A5" s="49" t="s">
        <v>37</v>
      </c>
      <c r="C5" s="50"/>
      <c r="D5" s="56"/>
      <c r="L5" s="53"/>
      <c r="M5" s="53"/>
      <c r="N5" s="53"/>
      <c r="O5" s="24"/>
    </row>
    <row r="6" spans="1:15" ht="15" customHeight="1" thickBot="1">
      <c r="L6" s="25"/>
      <c r="M6" s="25"/>
      <c r="N6" s="25"/>
      <c r="O6" s="25"/>
    </row>
    <row r="7" spans="1:15" ht="48" customHeight="1">
      <c r="A7" s="147" t="s">
        <v>4</v>
      </c>
      <c r="B7" s="148"/>
      <c r="C7" s="149"/>
      <c r="D7" s="157" t="s">
        <v>38</v>
      </c>
      <c r="E7" s="131" t="s">
        <v>32</v>
      </c>
      <c r="F7" s="131" t="s">
        <v>33</v>
      </c>
      <c r="G7" s="131"/>
      <c r="H7" s="131"/>
      <c r="I7" s="131"/>
      <c r="J7" s="131"/>
      <c r="K7" s="131"/>
      <c r="L7" s="131"/>
      <c r="M7" s="131"/>
      <c r="N7" s="165"/>
      <c r="O7" s="150" t="s">
        <v>7</v>
      </c>
    </row>
    <row r="8" spans="1:15">
      <c r="A8" s="113" t="s">
        <v>12</v>
      </c>
      <c r="B8" s="125" t="s">
        <v>13</v>
      </c>
      <c r="C8" s="134" t="s">
        <v>14</v>
      </c>
      <c r="D8" s="158"/>
      <c r="E8" s="153"/>
      <c r="F8" s="153"/>
      <c r="G8" s="153"/>
      <c r="H8" s="155"/>
      <c r="I8" s="155"/>
      <c r="J8" s="153"/>
      <c r="K8" s="153"/>
      <c r="L8" s="153"/>
      <c r="M8" s="186"/>
      <c r="N8" s="166"/>
      <c r="O8" s="151"/>
    </row>
    <row r="9" spans="1:15">
      <c r="A9" s="113"/>
      <c r="B9" s="125"/>
      <c r="C9" s="134"/>
      <c r="D9" s="158"/>
      <c r="E9" s="153"/>
      <c r="F9" s="153"/>
      <c r="G9" s="153"/>
      <c r="H9" s="155"/>
      <c r="I9" s="155"/>
      <c r="J9" s="153"/>
      <c r="K9" s="153"/>
      <c r="L9" s="153"/>
      <c r="M9" s="186"/>
      <c r="N9" s="166"/>
      <c r="O9" s="151"/>
    </row>
    <row r="10" spans="1:15" ht="18.75" customHeight="1" thickBot="1">
      <c r="A10" s="146"/>
      <c r="B10" s="126"/>
      <c r="C10" s="135"/>
      <c r="D10" s="159"/>
      <c r="E10" s="154"/>
      <c r="F10" s="154"/>
      <c r="G10" s="154"/>
      <c r="H10" s="156"/>
      <c r="I10" s="156"/>
      <c r="J10" s="154"/>
      <c r="K10" s="154"/>
      <c r="L10" s="154"/>
      <c r="M10" s="187"/>
      <c r="N10" s="167"/>
      <c r="O10" s="151"/>
    </row>
    <row r="11" spans="1:15" ht="21" customHeight="1">
      <c r="A11" s="121" t="s">
        <v>6</v>
      </c>
      <c r="B11" s="127" t="s">
        <v>15</v>
      </c>
      <c r="C11" s="7" t="s">
        <v>16</v>
      </c>
      <c r="D11" s="8">
        <v>263</v>
      </c>
      <c r="E11" s="9">
        <v>327</v>
      </c>
      <c r="F11" s="96">
        <v>247</v>
      </c>
      <c r="G11" s="9"/>
      <c r="H11" s="9"/>
      <c r="I11" s="9"/>
      <c r="J11" s="9"/>
      <c r="K11" s="9"/>
      <c r="L11" s="9"/>
      <c r="M11" s="37"/>
      <c r="N11" s="37"/>
      <c r="O11" s="79">
        <f t="shared" ref="O11:O56" si="0">SUM(D11:N11)</f>
        <v>837</v>
      </c>
    </row>
    <row r="12" spans="1:15" ht="21" customHeight="1">
      <c r="A12" s="122"/>
      <c r="B12" s="125"/>
      <c r="C12" s="10" t="s">
        <v>17</v>
      </c>
      <c r="D12" s="11">
        <v>81</v>
      </c>
      <c r="E12" s="12">
        <v>85</v>
      </c>
      <c r="F12" s="12">
        <v>31</v>
      </c>
      <c r="G12" s="12"/>
      <c r="H12" s="12"/>
      <c r="I12" s="12"/>
      <c r="J12" s="12"/>
      <c r="K12" s="12"/>
      <c r="L12" s="12"/>
      <c r="M12" s="32"/>
      <c r="N12" s="32"/>
      <c r="O12" s="74">
        <f t="shared" si="0"/>
        <v>197</v>
      </c>
    </row>
    <row r="13" spans="1:15" ht="21" customHeight="1">
      <c r="A13" s="122"/>
      <c r="B13" s="125"/>
      <c r="C13" s="10" t="s">
        <v>18</v>
      </c>
      <c r="D13" s="11">
        <f>SUM(D11:D12)</f>
        <v>344</v>
      </c>
      <c r="E13" s="12">
        <f>SUM(E11:E12)</f>
        <v>412</v>
      </c>
      <c r="F13" s="12">
        <f>SUM(F11:F12)</f>
        <v>278</v>
      </c>
      <c r="G13" s="12"/>
      <c r="H13" s="12"/>
      <c r="I13" s="12"/>
      <c r="J13" s="12"/>
      <c r="K13" s="12"/>
      <c r="L13" s="12"/>
      <c r="M13" s="32"/>
      <c r="N13" s="32"/>
      <c r="O13" s="74">
        <f t="shared" si="0"/>
        <v>1034</v>
      </c>
    </row>
    <row r="14" spans="1:15" ht="21" customHeight="1">
      <c r="A14" s="122"/>
      <c r="B14" s="125" t="s">
        <v>19</v>
      </c>
      <c r="C14" s="10" t="s">
        <v>16</v>
      </c>
      <c r="D14" s="11">
        <v>510</v>
      </c>
      <c r="E14" s="12">
        <v>565</v>
      </c>
      <c r="F14" s="12">
        <v>437</v>
      </c>
      <c r="G14" s="12"/>
      <c r="H14" s="12"/>
      <c r="I14" s="12"/>
      <c r="J14" s="12"/>
      <c r="K14" s="12"/>
      <c r="L14" s="12"/>
      <c r="M14" s="32"/>
      <c r="N14" s="32"/>
      <c r="O14" s="74">
        <f t="shared" si="0"/>
        <v>1512</v>
      </c>
    </row>
    <row r="15" spans="1:15" ht="21" customHeight="1">
      <c r="A15" s="122"/>
      <c r="B15" s="125"/>
      <c r="C15" s="10" t="s">
        <v>17</v>
      </c>
      <c r="D15" s="11">
        <v>4</v>
      </c>
      <c r="E15" s="12">
        <v>17</v>
      </c>
      <c r="F15" s="12">
        <v>5</v>
      </c>
      <c r="G15" s="12"/>
      <c r="H15" s="12"/>
      <c r="I15" s="12"/>
      <c r="J15" s="12"/>
      <c r="K15" s="12"/>
      <c r="L15" s="12"/>
      <c r="M15" s="32"/>
      <c r="N15" s="32"/>
      <c r="O15" s="74">
        <f t="shared" si="0"/>
        <v>26</v>
      </c>
    </row>
    <row r="16" spans="1:15" ht="21" customHeight="1">
      <c r="A16" s="122"/>
      <c r="B16" s="125"/>
      <c r="C16" s="10" t="s">
        <v>18</v>
      </c>
      <c r="D16" s="11">
        <f>SUM(D14:D15)</f>
        <v>514</v>
      </c>
      <c r="E16" s="12">
        <f>SUM(E14:E15)</f>
        <v>582</v>
      </c>
      <c r="F16" s="12">
        <f>SUM(F14:F15)</f>
        <v>442</v>
      </c>
      <c r="G16" s="12"/>
      <c r="H16" s="12"/>
      <c r="I16" s="12"/>
      <c r="J16" s="12"/>
      <c r="K16" s="12"/>
      <c r="L16" s="12"/>
      <c r="M16" s="32"/>
      <c r="N16" s="32"/>
      <c r="O16" s="74">
        <f t="shared" si="0"/>
        <v>1538</v>
      </c>
    </row>
    <row r="17" spans="1:15" ht="21" customHeight="1">
      <c r="A17" s="122"/>
      <c r="B17" s="125" t="s">
        <v>20</v>
      </c>
      <c r="C17" s="10" t="s">
        <v>16</v>
      </c>
      <c r="D17" s="11">
        <v>0</v>
      </c>
      <c r="E17" s="12">
        <v>1</v>
      </c>
      <c r="F17" s="12">
        <v>0</v>
      </c>
      <c r="G17" s="12"/>
      <c r="H17" s="12"/>
      <c r="I17" s="12"/>
      <c r="J17" s="12"/>
      <c r="K17" s="12"/>
      <c r="L17" s="12"/>
      <c r="M17" s="32"/>
      <c r="N17" s="41"/>
      <c r="O17" s="74">
        <f t="shared" si="0"/>
        <v>1</v>
      </c>
    </row>
    <row r="18" spans="1:15" ht="21" customHeight="1">
      <c r="A18" s="122"/>
      <c r="B18" s="125"/>
      <c r="C18" s="10" t="s">
        <v>17</v>
      </c>
      <c r="D18" s="11">
        <v>2</v>
      </c>
      <c r="E18" s="12">
        <v>0</v>
      </c>
      <c r="F18" s="12">
        <v>2</v>
      </c>
      <c r="G18" s="12"/>
      <c r="H18" s="12"/>
      <c r="I18" s="12"/>
      <c r="J18" s="12"/>
      <c r="K18" s="12"/>
      <c r="L18" s="12"/>
      <c r="M18" s="32"/>
      <c r="N18" s="41"/>
      <c r="O18" s="74">
        <f t="shared" si="0"/>
        <v>4</v>
      </c>
    </row>
    <row r="19" spans="1:15" ht="21" customHeight="1">
      <c r="A19" s="122"/>
      <c r="B19" s="125"/>
      <c r="C19" s="10" t="s">
        <v>18</v>
      </c>
      <c r="D19" s="11">
        <f>SUM(D17:D18)</f>
        <v>2</v>
      </c>
      <c r="E19" s="12">
        <f>SUM(E17:E18)</f>
        <v>1</v>
      </c>
      <c r="F19" s="11">
        <f>SUM(F17:F18)</f>
        <v>2</v>
      </c>
      <c r="G19" s="12"/>
      <c r="H19" s="12"/>
      <c r="I19" s="12"/>
      <c r="J19" s="12"/>
      <c r="K19" s="12"/>
      <c r="L19" s="12"/>
      <c r="M19" s="32"/>
      <c r="N19" s="41"/>
      <c r="O19" s="74">
        <f t="shared" si="0"/>
        <v>5</v>
      </c>
    </row>
    <row r="20" spans="1:15" ht="21" customHeight="1">
      <c r="A20" s="122"/>
      <c r="B20" s="125" t="s">
        <v>8</v>
      </c>
      <c r="C20" s="10" t="s">
        <v>16</v>
      </c>
      <c r="D20" s="11">
        <f t="shared" ref="D20:F22" si="1">D11+D14+D17</f>
        <v>773</v>
      </c>
      <c r="E20" s="11">
        <f t="shared" si="1"/>
        <v>893</v>
      </c>
      <c r="F20" s="11">
        <f t="shared" si="1"/>
        <v>684</v>
      </c>
      <c r="G20" s="11"/>
      <c r="H20" s="11"/>
      <c r="I20" s="11"/>
      <c r="J20" s="11"/>
      <c r="K20" s="11"/>
      <c r="L20" s="11"/>
      <c r="M20" s="54"/>
      <c r="N20" s="41"/>
      <c r="O20" s="74">
        <f t="shared" si="0"/>
        <v>2350</v>
      </c>
    </row>
    <row r="21" spans="1:15" ht="21" customHeight="1">
      <c r="A21" s="122"/>
      <c r="B21" s="125"/>
      <c r="C21" s="10" t="s">
        <v>17</v>
      </c>
      <c r="D21" s="11">
        <f t="shared" si="1"/>
        <v>87</v>
      </c>
      <c r="E21" s="11">
        <f t="shared" si="1"/>
        <v>102</v>
      </c>
      <c r="F21" s="11">
        <f t="shared" si="1"/>
        <v>38</v>
      </c>
      <c r="G21" s="11"/>
      <c r="H21" s="11"/>
      <c r="I21" s="11"/>
      <c r="J21" s="11"/>
      <c r="K21" s="11"/>
      <c r="L21" s="11"/>
      <c r="M21" s="54"/>
      <c r="N21" s="41"/>
      <c r="O21" s="74">
        <f t="shared" si="0"/>
        <v>227</v>
      </c>
    </row>
    <row r="22" spans="1:15" ht="21" customHeight="1" thickBot="1">
      <c r="A22" s="123"/>
      <c r="B22" s="126"/>
      <c r="C22" s="13" t="s">
        <v>18</v>
      </c>
      <c r="D22" s="11">
        <f t="shared" si="1"/>
        <v>860</v>
      </c>
      <c r="E22" s="11">
        <f t="shared" si="1"/>
        <v>995</v>
      </c>
      <c r="F22" s="11">
        <f t="shared" si="1"/>
        <v>722</v>
      </c>
      <c r="G22" s="11"/>
      <c r="H22" s="11"/>
      <c r="I22" s="11"/>
      <c r="J22" s="11"/>
      <c r="K22" s="11"/>
      <c r="L22" s="11"/>
      <c r="M22" s="54"/>
      <c r="N22" s="41"/>
      <c r="O22" s="74">
        <f t="shared" si="0"/>
        <v>2577</v>
      </c>
    </row>
    <row r="23" spans="1:15" ht="21" customHeight="1">
      <c r="A23" s="121" t="s">
        <v>131</v>
      </c>
      <c r="B23" s="127" t="s">
        <v>15</v>
      </c>
      <c r="C23" s="7" t="s">
        <v>16</v>
      </c>
      <c r="D23" s="8">
        <v>4</v>
      </c>
      <c r="E23" s="9">
        <v>9</v>
      </c>
      <c r="F23" s="9">
        <v>3</v>
      </c>
      <c r="G23" s="9"/>
      <c r="H23" s="9"/>
      <c r="I23" s="9"/>
      <c r="J23" s="9"/>
      <c r="K23" s="9"/>
      <c r="L23" s="9"/>
      <c r="M23" s="37"/>
      <c r="N23" s="43"/>
      <c r="O23" s="73">
        <f t="shared" si="0"/>
        <v>16</v>
      </c>
    </row>
    <row r="24" spans="1:15" ht="21" customHeight="1">
      <c r="A24" s="122"/>
      <c r="B24" s="125"/>
      <c r="C24" s="10" t="s">
        <v>17</v>
      </c>
      <c r="D24" s="11">
        <v>10</v>
      </c>
      <c r="E24" s="12">
        <v>30</v>
      </c>
      <c r="F24" s="12">
        <v>6</v>
      </c>
      <c r="G24" s="12"/>
      <c r="H24" s="12"/>
      <c r="I24" s="12"/>
      <c r="J24" s="12"/>
      <c r="K24" s="12"/>
      <c r="L24" s="12"/>
      <c r="M24" s="32"/>
      <c r="N24" s="41"/>
      <c r="O24" s="74">
        <f t="shared" si="0"/>
        <v>46</v>
      </c>
    </row>
    <row r="25" spans="1:15" ht="21" customHeight="1">
      <c r="A25" s="122"/>
      <c r="B25" s="125"/>
      <c r="C25" s="10" t="s">
        <v>18</v>
      </c>
      <c r="D25" s="11">
        <f>SUM(D23:D24)</f>
        <v>14</v>
      </c>
      <c r="E25" s="12">
        <f>SUM(E23:E24)</f>
        <v>39</v>
      </c>
      <c r="F25" s="12">
        <f>SUM(F23:F24)</f>
        <v>9</v>
      </c>
      <c r="G25" s="12"/>
      <c r="H25" s="12"/>
      <c r="I25" s="12"/>
      <c r="J25" s="12"/>
      <c r="K25" s="12"/>
      <c r="L25" s="12"/>
      <c r="M25" s="32"/>
      <c r="N25" s="41"/>
      <c r="O25" s="74">
        <f t="shared" si="0"/>
        <v>62</v>
      </c>
    </row>
    <row r="26" spans="1:15" ht="21" customHeight="1">
      <c r="A26" s="122"/>
      <c r="B26" s="125" t="s">
        <v>19</v>
      </c>
      <c r="C26" s="10" t="s">
        <v>16</v>
      </c>
      <c r="D26" s="11">
        <v>8</v>
      </c>
      <c r="E26" s="12">
        <v>7</v>
      </c>
      <c r="F26" s="12">
        <v>11</v>
      </c>
      <c r="G26" s="12"/>
      <c r="H26" s="12"/>
      <c r="I26" s="12"/>
      <c r="J26" s="12"/>
      <c r="K26" s="12"/>
      <c r="L26" s="12"/>
      <c r="M26" s="32"/>
      <c r="N26" s="41"/>
      <c r="O26" s="74">
        <f t="shared" si="0"/>
        <v>26</v>
      </c>
    </row>
    <row r="27" spans="1:15" ht="21" customHeight="1">
      <c r="A27" s="122"/>
      <c r="B27" s="125"/>
      <c r="C27" s="10" t="s">
        <v>17</v>
      </c>
      <c r="D27" s="11">
        <v>3</v>
      </c>
      <c r="E27" s="12">
        <v>12</v>
      </c>
      <c r="F27" s="12">
        <v>5</v>
      </c>
      <c r="G27" s="12"/>
      <c r="H27" s="12"/>
      <c r="I27" s="12"/>
      <c r="J27" s="12"/>
      <c r="K27" s="12"/>
      <c r="L27" s="12"/>
      <c r="M27" s="32"/>
      <c r="N27" s="41"/>
      <c r="O27" s="74">
        <f t="shared" si="0"/>
        <v>20</v>
      </c>
    </row>
    <row r="28" spans="1:15" ht="21" customHeight="1">
      <c r="A28" s="122"/>
      <c r="B28" s="125"/>
      <c r="C28" s="10" t="s">
        <v>18</v>
      </c>
      <c r="D28" s="11">
        <f>SUM(D26:D27)</f>
        <v>11</v>
      </c>
      <c r="E28" s="12">
        <f>SUM(E26:E27)</f>
        <v>19</v>
      </c>
      <c r="F28" s="12">
        <f>SUM(F26:F27)</f>
        <v>16</v>
      </c>
      <c r="G28" s="12"/>
      <c r="H28" s="12"/>
      <c r="I28" s="12"/>
      <c r="J28" s="12"/>
      <c r="K28" s="12"/>
      <c r="L28" s="12"/>
      <c r="M28" s="32"/>
      <c r="N28" s="41"/>
      <c r="O28" s="74">
        <f t="shared" si="0"/>
        <v>46</v>
      </c>
    </row>
    <row r="29" spans="1:15" ht="21" customHeight="1">
      <c r="A29" s="122"/>
      <c r="B29" s="125" t="s">
        <v>8</v>
      </c>
      <c r="C29" s="10" t="s">
        <v>16</v>
      </c>
      <c r="D29" s="11">
        <f t="shared" ref="D29:F31" si="2">D23+D26</f>
        <v>12</v>
      </c>
      <c r="E29" s="11">
        <f t="shared" si="2"/>
        <v>16</v>
      </c>
      <c r="F29" s="11">
        <f t="shared" si="2"/>
        <v>14</v>
      </c>
      <c r="G29" s="11"/>
      <c r="H29" s="11"/>
      <c r="I29" s="11"/>
      <c r="J29" s="11"/>
      <c r="K29" s="11"/>
      <c r="L29" s="11"/>
      <c r="M29" s="54"/>
      <c r="N29" s="41"/>
      <c r="O29" s="74">
        <f t="shared" si="0"/>
        <v>42</v>
      </c>
    </row>
    <row r="30" spans="1:15" ht="21" customHeight="1">
      <c r="A30" s="122"/>
      <c r="B30" s="125"/>
      <c r="C30" s="10" t="s">
        <v>17</v>
      </c>
      <c r="D30" s="11">
        <f t="shared" si="2"/>
        <v>13</v>
      </c>
      <c r="E30" s="11">
        <f t="shared" si="2"/>
        <v>42</v>
      </c>
      <c r="F30" s="11">
        <f t="shared" si="2"/>
        <v>11</v>
      </c>
      <c r="G30" s="11"/>
      <c r="H30" s="11"/>
      <c r="I30" s="11"/>
      <c r="J30" s="11"/>
      <c r="K30" s="11"/>
      <c r="L30" s="11"/>
      <c r="M30" s="54"/>
      <c r="N30" s="41"/>
      <c r="O30" s="74">
        <f t="shared" si="0"/>
        <v>66</v>
      </c>
    </row>
    <row r="31" spans="1:15" ht="21" customHeight="1" thickBot="1">
      <c r="A31" s="123"/>
      <c r="B31" s="126"/>
      <c r="C31" s="13" t="s">
        <v>18</v>
      </c>
      <c r="D31" s="11">
        <f t="shared" si="2"/>
        <v>25</v>
      </c>
      <c r="E31" s="11">
        <f t="shared" si="2"/>
        <v>58</v>
      </c>
      <c r="F31" s="11">
        <f t="shared" si="2"/>
        <v>25</v>
      </c>
      <c r="G31" s="11"/>
      <c r="H31" s="11"/>
      <c r="I31" s="11"/>
      <c r="J31" s="11"/>
      <c r="K31" s="11"/>
      <c r="L31" s="11"/>
      <c r="M31" s="54"/>
      <c r="N31" s="41"/>
      <c r="O31" s="74">
        <f t="shared" si="0"/>
        <v>108</v>
      </c>
    </row>
    <row r="32" spans="1:15" ht="21" customHeight="1">
      <c r="A32" s="121" t="s">
        <v>84</v>
      </c>
      <c r="B32" s="127" t="s">
        <v>15</v>
      </c>
      <c r="C32" s="7" t="s">
        <v>16</v>
      </c>
      <c r="D32" s="8">
        <v>1532</v>
      </c>
      <c r="E32" s="9">
        <v>1374</v>
      </c>
      <c r="F32" s="9">
        <v>1403</v>
      </c>
      <c r="G32" s="9"/>
      <c r="H32" s="9"/>
      <c r="I32" s="9"/>
      <c r="J32" s="9"/>
      <c r="K32" s="9"/>
      <c r="L32" s="9"/>
      <c r="M32" s="37"/>
      <c r="N32" s="43"/>
      <c r="O32" s="73">
        <f t="shared" si="0"/>
        <v>4309</v>
      </c>
    </row>
    <row r="33" spans="1:15" ht="21" customHeight="1">
      <c r="A33" s="122"/>
      <c r="B33" s="125"/>
      <c r="C33" s="10" t="s">
        <v>17</v>
      </c>
      <c r="D33" s="11">
        <v>5</v>
      </c>
      <c r="E33" s="12">
        <v>4</v>
      </c>
      <c r="F33" s="12">
        <v>3</v>
      </c>
      <c r="G33" s="12"/>
      <c r="H33" s="12"/>
      <c r="I33" s="12"/>
      <c r="J33" s="12"/>
      <c r="K33" s="12"/>
      <c r="L33" s="12"/>
      <c r="M33" s="32"/>
      <c r="N33" s="41"/>
      <c r="O33" s="74">
        <f t="shared" si="0"/>
        <v>12</v>
      </c>
    </row>
    <row r="34" spans="1:15" ht="21" customHeight="1">
      <c r="A34" s="122"/>
      <c r="B34" s="125"/>
      <c r="C34" s="10" t="s">
        <v>18</v>
      </c>
      <c r="D34" s="11">
        <f>SUM(D32:D33)</f>
        <v>1537</v>
      </c>
      <c r="E34" s="12">
        <f>SUM(E32:E33)</f>
        <v>1378</v>
      </c>
      <c r="F34" s="12">
        <f>SUM(F32:F33)</f>
        <v>1406</v>
      </c>
      <c r="G34" s="12"/>
      <c r="H34" s="12"/>
      <c r="I34" s="12"/>
      <c r="J34" s="12"/>
      <c r="K34" s="12"/>
      <c r="L34" s="12"/>
      <c r="M34" s="32"/>
      <c r="N34" s="41"/>
      <c r="O34" s="74">
        <f t="shared" si="0"/>
        <v>4321</v>
      </c>
    </row>
    <row r="35" spans="1:15" ht="21" customHeight="1">
      <c r="A35" s="122"/>
      <c r="B35" s="125" t="s">
        <v>19</v>
      </c>
      <c r="C35" s="10" t="s">
        <v>16</v>
      </c>
      <c r="D35" s="11">
        <v>2128</v>
      </c>
      <c r="E35" s="12">
        <v>1771</v>
      </c>
      <c r="F35" s="12">
        <v>1835</v>
      </c>
      <c r="G35" s="12"/>
      <c r="H35" s="12"/>
      <c r="I35" s="12"/>
      <c r="J35" s="12"/>
      <c r="K35" s="12"/>
      <c r="L35" s="12"/>
      <c r="M35" s="32"/>
      <c r="N35" s="41"/>
      <c r="O35" s="74">
        <f t="shared" si="0"/>
        <v>5734</v>
      </c>
    </row>
    <row r="36" spans="1:15" ht="21" customHeight="1">
      <c r="A36" s="122"/>
      <c r="B36" s="125"/>
      <c r="C36" s="10" t="s">
        <v>17</v>
      </c>
      <c r="D36" s="11">
        <v>10</v>
      </c>
      <c r="E36" s="12">
        <v>9</v>
      </c>
      <c r="F36" s="12">
        <v>6</v>
      </c>
      <c r="G36" s="12"/>
      <c r="H36" s="12"/>
      <c r="I36" s="12"/>
      <c r="J36" s="12"/>
      <c r="K36" s="12"/>
      <c r="L36" s="12"/>
      <c r="M36" s="32"/>
      <c r="N36" s="41"/>
      <c r="O36" s="74">
        <f t="shared" si="0"/>
        <v>25</v>
      </c>
    </row>
    <row r="37" spans="1:15" ht="21" customHeight="1">
      <c r="A37" s="122"/>
      <c r="B37" s="125"/>
      <c r="C37" s="10" t="s">
        <v>18</v>
      </c>
      <c r="D37" s="11">
        <f>SUM(D35:D36)</f>
        <v>2138</v>
      </c>
      <c r="E37" s="12">
        <f>SUM(E35:E36)</f>
        <v>1780</v>
      </c>
      <c r="F37" s="12">
        <f>SUM(F35:F36)</f>
        <v>1841</v>
      </c>
      <c r="G37" s="12"/>
      <c r="H37" s="12"/>
      <c r="I37" s="12"/>
      <c r="J37" s="12"/>
      <c r="K37" s="12"/>
      <c r="L37" s="12"/>
      <c r="M37" s="32"/>
      <c r="N37" s="41"/>
      <c r="O37" s="74">
        <f t="shared" si="0"/>
        <v>5759</v>
      </c>
    </row>
    <row r="38" spans="1:15" ht="21" customHeight="1">
      <c r="A38" s="122"/>
      <c r="B38" s="125" t="s">
        <v>83</v>
      </c>
      <c r="C38" s="10" t="s">
        <v>16</v>
      </c>
      <c r="D38" s="11">
        <f t="shared" ref="D38:F40" si="3">D32+D35</f>
        <v>3660</v>
      </c>
      <c r="E38" s="11">
        <f t="shared" si="3"/>
        <v>3145</v>
      </c>
      <c r="F38" s="11">
        <f t="shared" si="3"/>
        <v>3238</v>
      </c>
      <c r="G38" s="11"/>
      <c r="H38" s="11"/>
      <c r="I38" s="11"/>
      <c r="J38" s="11"/>
      <c r="K38" s="11"/>
      <c r="L38" s="11"/>
      <c r="M38" s="54"/>
      <c r="N38" s="41"/>
      <c r="O38" s="74">
        <f t="shared" si="0"/>
        <v>10043</v>
      </c>
    </row>
    <row r="39" spans="1:15" ht="21" customHeight="1">
      <c r="A39" s="122"/>
      <c r="B39" s="125"/>
      <c r="C39" s="10" t="s">
        <v>17</v>
      </c>
      <c r="D39" s="11">
        <f t="shared" si="3"/>
        <v>15</v>
      </c>
      <c r="E39" s="11">
        <f t="shared" si="3"/>
        <v>13</v>
      </c>
      <c r="F39" s="11">
        <f t="shared" si="3"/>
        <v>9</v>
      </c>
      <c r="G39" s="11"/>
      <c r="H39" s="11"/>
      <c r="I39" s="11"/>
      <c r="J39" s="11"/>
      <c r="K39" s="11"/>
      <c r="L39" s="11"/>
      <c r="M39" s="54"/>
      <c r="N39" s="41"/>
      <c r="O39" s="74">
        <f t="shared" si="0"/>
        <v>37</v>
      </c>
    </row>
    <row r="40" spans="1:15" ht="21" customHeight="1" thickBot="1">
      <c r="A40" s="123"/>
      <c r="B40" s="126"/>
      <c r="C40" s="13" t="s">
        <v>18</v>
      </c>
      <c r="D40" s="11">
        <f t="shared" si="3"/>
        <v>3675</v>
      </c>
      <c r="E40" s="11">
        <f t="shared" si="3"/>
        <v>3158</v>
      </c>
      <c r="F40" s="11">
        <f t="shared" si="3"/>
        <v>3247</v>
      </c>
      <c r="G40" s="11"/>
      <c r="H40" s="11"/>
      <c r="I40" s="11"/>
      <c r="J40" s="11"/>
      <c r="K40" s="11"/>
      <c r="L40" s="11"/>
      <c r="M40" s="54"/>
      <c r="N40" s="41"/>
      <c r="O40" s="74">
        <f t="shared" si="0"/>
        <v>10080</v>
      </c>
    </row>
    <row r="41" spans="1:15" ht="21" customHeight="1">
      <c r="A41" s="103" t="s">
        <v>21</v>
      </c>
      <c r="B41" s="104"/>
      <c r="C41" s="7" t="s">
        <v>16</v>
      </c>
      <c r="D41" s="8">
        <v>138</v>
      </c>
      <c r="E41" s="9">
        <v>169</v>
      </c>
      <c r="F41" s="9">
        <v>112</v>
      </c>
      <c r="G41" s="9"/>
      <c r="H41" s="9"/>
      <c r="I41" s="9"/>
      <c r="J41" s="9"/>
      <c r="K41" s="9"/>
      <c r="L41" s="9"/>
      <c r="M41" s="37"/>
      <c r="N41" s="43"/>
      <c r="O41" s="79">
        <f t="shared" si="0"/>
        <v>419</v>
      </c>
    </row>
    <row r="42" spans="1:15" ht="21" customHeight="1">
      <c r="A42" s="105"/>
      <c r="B42" s="106"/>
      <c r="C42" s="10" t="s">
        <v>17</v>
      </c>
      <c r="D42" s="11">
        <v>47</v>
      </c>
      <c r="E42" s="12">
        <v>23</v>
      </c>
      <c r="F42" s="12">
        <v>21</v>
      </c>
      <c r="G42" s="12"/>
      <c r="H42" s="12"/>
      <c r="I42" s="12"/>
      <c r="J42" s="12"/>
      <c r="K42" s="12"/>
      <c r="L42" s="12"/>
      <c r="M42" s="32"/>
      <c r="N42" s="41"/>
      <c r="O42" s="74">
        <f t="shared" si="0"/>
        <v>91</v>
      </c>
    </row>
    <row r="43" spans="1:15" ht="21" customHeight="1" thickBot="1">
      <c r="A43" s="107"/>
      <c r="B43" s="108"/>
      <c r="C43" s="13" t="s">
        <v>18</v>
      </c>
      <c r="D43" s="14">
        <f>SUM(D41:D42)</f>
        <v>185</v>
      </c>
      <c r="E43" s="14">
        <f>SUM(E41:E42)</f>
        <v>192</v>
      </c>
      <c r="F43" s="14">
        <f>SUM(F41:F42)</f>
        <v>133</v>
      </c>
      <c r="G43" s="14"/>
      <c r="H43" s="14"/>
      <c r="I43" s="14"/>
      <c r="J43" s="14"/>
      <c r="K43" s="14"/>
      <c r="L43" s="14"/>
      <c r="M43" s="57"/>
      <c r="N43" s="45"/>
      <c r="O43" s="90">
        <f t="shared" si="0"/>
        <v>510</v>
      </c>
    </row>
    <row r="44" spans="1:15" ht="21" customHeight="1">
      <c r="A44" s="103" t="s">
        <v>22</v>
      </c>
      <c r="B44" s="104"/>
      <c r="C44" s="7" t="s">
        <v>16</v>
      </c>
      <c r="D44" s="8">
        <v>77</v>
      </c>
      <c r="E44" s="9">
        <v>167</v>
      </c>
      <c r="F44" s="9">
        <v>82</v>
      </c>
      <c r="G44" s="9"/>
      <c r="H44" s="9"/>
      <c r="I44" s="9"/>
      <c r="J44" s="9"/>
      <c r="K44" s="9"/>
      <c r="L44" s="9"/>
      <c r="M44" s="37"/>
      <c r="N44" s="43"/>
      <c r="O44" s="79">
        <f t="shared" si="0"/>
        <v>326</v>
      </c>
    </row>
    <row r="45" spans="1:15" ht="21" customHeight="1">
      <c r="A45" s="105"/>
      <c r="B45" s="106"/>
      <c r="C45" s="10" t="s">
        <v>17</v>
      </c>
      <c r="D45" s="11">
        <v>0</v>
      </c>
      <c r="E45" s="12">
        <v>0</v>
      </c>
      <c r="F45" s="12">
        <v>0</v>
      </c>
      <c r="G45" s="12"/>
      <c r="H45" s="12"/>
      <c r="I45" s="12"/>
      <c r="J45" s="12"/>
      <c r="K45" s="12"/>
      <c r="L45" s="12"/>
      <c r="M45" s="32"/>
      <c r="N45" s="41"/>
      <c r="O45" s="74">
        <f t="shared" si="0"/>
        <v>0</v>
      </c>
    </row>
    <row r="46" spans="1:15" ht="21" customHeight="1" thickBot="1">
      <c r="A46" s="107"/>
      <c r="B46" s="108"/>
      <c r="C46" s="13" t="s">
        <v>18</v>
      </c>
      <c r="D46" s="14">
        <f>SUM(D44:D45)</f>
        <v>77</v>
      </c>
      <c r="E46" s="44">
        <f>SUM(E44:E45)</f>
        <v>167</v>
      </c>
      <c r="F46" s="44">
        <f>SUM(F44:F45)</f>
        <v>82</v>
      </c>
      <c r="G46" s="44"/>
      <c r="H46" s="44"/>
      <c r="I46" s="44"/>
      <c r="J46" s="44"/>
      <c r="K46" s="44"/>
      <c r="L46" s="44"/>
      <c r="M46" s="55"/>
      <c r="N46" s="45"/>
      <c r="O46" s="90">
        <f t="shared" si="0"/>
        <v>326</v>
      </c>
    </row>
    <row r="47" spans="1:15" ht="21" customHeight="1" thickBot="1">
      <c r="A47" s="109" t="s">
        <v>23</v>
      </c>
      <c r="B47" s="110"/>
      <c r="C47" s="111"/>
      <c r="D47" s="15">
        <f>D22+D31+D40+D43+D46</f>
        <v>4822</v>
      </c>
      <c r="E47" s="15">
        <f>E22+E31+E40+E43+E46</f>
        <v>4570</v>
      </c>
      <c r="F47" s="15">
        <f>F22+F31+F40+F43+F46</f>
        <v>4209</v>
      </c>
      <c r="G47" s="15"/>
      <c r="H47" s="15"/>
      <c r="I47" s="15"/>
      <c r="J47" s="15"/>
      <c r="K47" s="15"/>
      <c r="L47" s="15"/>
      <c r="M47" s="58"/>
      <c r="N47" s="48"/>
      <c r="O47" s="76">
        <f t="shared" si="0"/>
        <v>13601</v>
      </c>
    </row>
    <row r="48" spans="1:15" ht="21" customHeight="1" thickBot="1">
      <c r="A48" s="109" t="s">
        <v>9</v>
      </c>
      <c r="B48" s="110"/>
      <c r="C48" s="111"/>
      <c r="D48" s="15">
        <v>156</v>
      </c>
      <c r="E48" s="16">
        <v>127</v>
      </c>
      <c r="F48" s="16">
        <v>136</v>
      </c>
      <c r="G48" s="16"/>
      <c r="H48" s="16"/>
      <c r="I48" s="16"/>
      <c r="J48" s="16"/>
      <c r="K48" s="16"/>
      <c r="L48" s="16"/>
      <c r="M48" s="39"/>
      <c r="N48" s="48"/>
      <c r="O48" s="76">
        <f t="shared" si="0"/>
        <v>419</v>
      </c>
    </row>
    <row r="49" spans="1:15" ht="21" customHeight="1" thickBot="1">
      <c r="A49" s="109" t="s">
        <v>24</v>
      </c>
      <c r="B49" s="110"/>
      <c r="C49" s="111"/>
      <c r="D49" s="15">
        <f>SUM(D47:D48)</f>
        <v>4978</v>
      </c>
      <c r="E49" s="16">
        <f>SUM(E47:E48)</f>
        <v>4697</v>
      </c>
      <c r="F49" s="16">
        <f>SUM(F47:F48)</f>
        <v>4345</v>
      </c>
      <c r="G49" s="16"/>
      <c r="H49" s="16"/>
      <c r="I49" s="16"/>
      <c r="J49" s="16"/>
      <c r="K49" s="16"/>
      <c r="L49" s="16"/>
      <c r="M49" s="39"/>
      <c r="N49" s="48"/>
      <c r="O49" s="76">
        <f t="shared" si="0"/>
        <v>14020</v>
      </c>
    </row>
    <row r="50" spans="1:15" ht="21" customHeight="1">
      <c r="A50" s="112" t="s">
        <v>81</v>
      </c>
      <c r="B50" s="124" t="s">
        <v>25</v>
      </c>
      <c r="C50" s="17" t="s">
        <v>26</v>
      </c>
      <c r="D50" s="18">
        <v>3879</v>
      </c>
      <c r="E50" s="19">
        <v>2982</v>
      </c>
      <c r="F50" s="19">
        <v>3922</v>
      </c>
      <c r="G50" s="19"/>
      <c r="H50" s="19"/>
      <c r="I50" s="19"/>
      <c r="J50" s="19"/>
      <c r="K50" s="19"/>
      <c r="L50" s="19"/>
      <c r="M50" s="35"/>
      <c r="N50" s="46"/>
      <c r="O50" s="89">
        <f t="shared" si="0"/>
        <v>10783</v>
      </c>
    </row>
    <row r="51" spans="1:15" ht="21" customHeight="1">
      <c r="A51" s="113"/>
      <c r="B51" s="106"/>
      <c r="C51" s="10" t="s">
        <v>27</v>
      </c>
      <c r="D51" s="11">
        <v>2482</v>
      </c>
      <c r="E51" s="12">
        <v>2116</v>
      </c>
      <c r="F51" s="12">
        <v>2467</v>
      </c>
      <c r="G51" s="12"/>
      <c r="H51" s="12"/>
      <c r="I51" s="12"/>
      <c r="J51" s="12"/>
      <c r="K51" s="12"/>
      <c r="L51" s="12"/>
      <c r="M51" s="32"/>
      <c r="N51" s="41"/>
      <c r="O51" s="74">
        <f t="shared" si="0"/>
        <v>7065</v>
      </c>
    </row>
    <row r="52" spans="1:15" ht="21" customHeight="1">
      <c r="A52" s="113"/>
      <c r="B52" s="106"/>
      <c r="C52" s="10" t="s">
        <v>18</v>
      </c>
      <c r="D52" s="11">
        <f>SUM(D50:D51)</f>
        <v>6361</v>
      </c>
      <c r="E52" s="12">
        <f>SUM(E50:E51)</f>
        <v>5098</v>
      </c>
      <c r="F52" s="12">
        <f>SUM(F50:F51)</f>
        <v>6389</v>
      </c>
      <c r="G52" s="12"/>
      <c r="H52" s="12"/>
      <c r="I52" s="12"/>
      <c r="J52" s="12"/>
      <c r="K52" s="12"/>
      <c r="L52" s="12"/>
      <c r="M52" s="32"/>
      <c r="N52" s="41"/>
      <c r="O52" s="74">
        <f t="shared" si="0"/>
        <v>17848</v>
      </c>
    </row>
    <row r="53" spans="1:15" ht="21" customHeight="1">
      <c r="A53" s="113"/>
      <c r="B53" s="99" t="s">
        <v>80</v>
      </c>
      <c r="C53" s="100"/>
      <c r="D53" s="11">
        <v>35</v>
      </c>
      <c r="E53" s="12">
        <v>29</v>
      </c>
      <c r="F53" s="12">
        <v>23</v>
      </c>
      <c r="G53" s="12"/>
      <c r="H53" s="12"/>
      <c r="I53" s="12"/>
      <c r="J53" s="12"/>
      <c r="K53" s="12"/>
      <c r="L53" s="12"/>
      <c r="M53" s="32"/>
      <c r="N53" s="41"/>
      <c r="O53" s="74">
        <f t="shared" si="0"/>
        <v>87</v>
      </c>
    </row>
    <row r="54" spans="1:15" ht="21" customHeight="1" thickBot="1">
      <c r="A54" s="114"/>
      <c r="B54" s="101" t="s">
        <v>79</v>
      </c>
      <c r="C54" s="102"/>
      <c r="D54" s="20">
        <v>181</v>
      </c>
      <c r="E54" s="21">
        <v>111</v>
      </c>
      <c r="F54" s="21">
        <v>142</v>
      </c>
      <c r="G54" s="21"/>
      <c r="H54" s="21"/>
      <c r="I54" s="21"/>
      <c r="J54" s="21"/>
      <c r="K54" s="21"/>
      <c r="L54" s="21"/>
      <c r="M54" s="40"/>
      <c r="N54" s="42"/>
      <c r="O54" s="90">
        <f t="shared" si="0"/>
        <v>434</v>
      </c>
    </row>
    <row r="55" spans="1:15" ht="21" customHeight="1" thickBot="1">
      <c r="A55" s="115" t="s">
        <v>28</v>
      </c>
      <c r="B55" s="116"/>
      <c r="C55" s="117"/>
      <c r="D55" s="15">
        <f>SUM(D52:D54)</f>
        <v>6577</v>
      </c>
      <c r="E55" s="16">
        <f>SUM(E52:E54)</f>
        <v>5238</v>
      </c>
      <c r="F55" s="16">
        <f>SUM(F52:F54)</f>
        <v>6554</v>
      </c>
      <c r="G55" s="16"/>
      <c r="H55" s="16"/>
      <c r="I55" s="16"/>
      <c r="J55" s="16"/>
      <c r="K55" s="16"/>
      <c r="L55" s="16"/>
      <c r="M55" s="39"/>
      <c r="N55" s="48"/>
      <c r="O55" s="76">
        <f t="shared" si="0"/>
        <v>18369</v>
      </c>
    </row>
    <row r="56" spans="1:15" ht="23.25" customHeight="1" thickBot="1">
      <c r="A56" s="118" t="s">
        <v>78</v>
      </c>
      <c r="B56" s="119"/>
      <c r="C56" s="120"/>
      <c r="D56" s="77">
        <f>SUM(D55+D49)</f>
        <v>11555</v>
      </c>
      <c r="E56" s="78">
        <f>SUM(E49+E55)</f>
        <v>9935</v>
      </c>
      <c r="F56" s="78">
        <f>SUM(F49+F55)</f>
        <v>10899</v>
      </c>
      <c r="G56" s="78"/>
      <c r="H56" s="78"/>
      <c r="I56" s="78"/>
      <c r="J56" s="78"/>
      <c r="K56" s="78"/>
      <c r="L56" s="78"/>
      <c r="M56" s="82"/>
      <c r="N56" s="94"/>
      <c r="O56" s="76">
        <f t="shared" si="0"/>
        <v>32389</v>
      </c>
    </row>
    <row r="59" spans="1:1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mergeCells count="41">
    <mergeCell ref="A56:C56"/>
    <mergeCell ref="E7:E10"/>
    <mergeCell ref="A7:C7"/>
    <mergeCell ref="A8:A10"/>
    <mergeCell ref="A48:C48"/>
    <mergeCell ref="B35:B37"/>
    <mergeCell ref="B38:B40"/>
    <mergeCell ref="A47:C47"/>
    <mergeCell ref="C8:C10"/>
    <mergeCell ref="A50:A54"/>
    <mergeCell ref="A49:C49"/>
    <mergeCell ref="B17:B19"/>
    <mergeCell ref="B20:B22"/>
    <mergeCell ref="B53:C53"/>
    <mergeCell ref="B54:C54"/>
    <mergeCell ref="D7:D10"/>
    <mergeCell ref="A59:O60"/>
    <mergeCell ref="N7:N10"/>
    <mergeCell ref="B23:B25"/>
    <mergeCell ref="B26:B28"/>
    <mergeCell ref="A41:B43"/>
    <mergeCell ref="A44:B46"/>
    <mergeCell ref="A23:A31"/>
    <mergeCell ref="A32:A40"/>
    <mergeCell ref="B8:B10"/>
    <mergeCell ref="B29:B31"/>
    <mergeCell ref="B32:B34"/>
    <mergeCell ref="B11:B13"/>
    <mergeCell ref="B14:B16"/>
    <mergeCell ref="F7:F10"/>
    <mergeCell ref="A55:C55"/>
    <mergeCell ref="A11:A22"/>
    <mergeCell ref="G7:G10"/>
    <mergeCell ref="I7:I10"/>
    <mergeCell ref="B50:B52"/>
    <mergeCell ref="O7:O10"/>
    <mergeCell ref="H7:H10"/>
    <mergeCell ref="M7:M10"/>
    <mergeCell ref="J7:J10"/>
    <mergeCell ref="K7:K10"/>
    <mergeCell ref="L7:L10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県内10市</vt:lpstr>
      <vt:lpstr>県内  郡別</vt:lpstr>
      <vt:lpstr>青森管轄</vt:lpstr>
      <vt:lpstr>八戸管轄</vt:lpstr>
      <vt:lpstr>東津軽郡</vt:lpstr>
      <vt:lpstr>西津軽郡</vt:lpstr>
      <vt:lpstr>中津軽郡</vt:lpstr>
      <vt:lpstr>南津軽郡</vt:lpstr>
      <vt:lpstr>北津軽郡</vt:lpstr>
      <vt:lpstr>下北郡</vt:lpstr>
      <vt:lpstr>上北郡</vt:lpstr>
      <vt:lpstr>三戸郡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kudou</dc:creator>
  <cp:lastModifiedBy>STN105</cp:lastModifiedBy>
  <cp:lastPrinted>2017-08-22T01:12:21Z</cp:lastPrinted>
  <dcterms:created xsi:type="dcterms:W3CDTF">2006-01-10T04:08:12Z</dcterms:created>
  <dcterms:modified xsi:type="dcterms:W3CDTF">2017-10-05T00:51:34Z</dcterms:modified>
</cp:coreProperties>
</file>