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760" tabRatio="673" activeTab="0"/>
  </bookViews>
  <sheets>
    <sheet name="県内10市" sheetId="1" r:id="rId1"/>
    <sheet name="県内  郡別" sheetId="2" r:id="rId2"/>
    <sheet name="青森管轄" sheetId="3" r:id="rId3"/>
    <sheet name="八戸管轄" sheetId="4" r:id="rId4"/>
    <sheet name="東津軽郡" sheetId="5" r:id="rId5"/>
    <sheet name="西津軽郡" sheetId="6" r:id="rId6"/>
    <sheet name="中津軽郡" sheetId="7" r:id="rId7"/>
    <sheet name="南津軽郡" sheetId="8" r:id="rId8"/>
    <sheet name="北津軽郡" sheetId="9" r:id="rId9"/>
    <sheet name="下北郡" sheetId="10" r:id="rId10"/>
    <sheet name="上北郡" sheetId="11" r:id="rId11"/>
    <sheet name="三戸郡" sheetId="12" r:id="rId12"/>
    <sheet name="Sheet2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<sst xmlns="http://schemas.openxmlformats.org/spreadsheetml/2006/main" count="910" uniqueCount="188">
  <si>
    <t>外ヶ浜町</t>
  </si>
  <si>
    <t>つがる市</t>
  </si>
  <si>
    <t>軽自動車合計</t>
  </si>
  <si>
    <t>東北運輸局青森運輸支局</t>
  </si>
  <si>
    <t>市  町  村  別</t>
  </si>
  <si>
    <t>平　川　市</t>
  </si>
  <si>
    <t>八戸市</t>
  </si>
  <si>
    <t>十和田市</t>
  </si>
  <si>
    <t>三沢市</t>
  </si>
  <si>
    <t>駐留軍内数</t>
  </si>
  <si>
    <t>市計</t>
  </si>
  <si>
    <t>用途別</t>
  </si>
  <si>
    <t>車種別</t>
  </si>
  <si>
    <t>業態別</t>
  </si>
  <si>
    <t>貨    物    車</t>
  </si>
  <si>
    <t>普通車</t>
  </si>
  <si>
    <t>自家用</t>
  </si>
  <si>
    <t>事業用</t>
  </si>
  <si>
    <t>計</t>
  </si>
  <si>
    <t>小型車</t>
  </si>
  <si>
    <t>被牽引車</t>
  </si>
  <si>
    <t>合 計</t>
  </si>
  <si>
    <t>乗   合   車</t>
  </si>
  <si>
    <t>乗   用   車</t>
  </si>
  <si>
    <t>特種用途車</t>
  </si>
  <si>
    <t>大型特殊車</t>
  </si>
  <si>
    <t>登録車両数合計</t>
  </si>
  <si>
    <t>小  型  二 輪 車</t>
  </si>
  <si>
    <t>検査車両数合計</t>
  </si>
  <si>
    <t>軽 自 動 車</t>
  </si>
  <si>
    <t>四輪</t>
  </si>
  <si>
    <t>乗用車</t>
  </si>
  <si>
    <t>貨物車</t>
  </si>
  <si>
    <t>特      種</t>
  </si>
  <si>
    <t>二      輪</t>
  </si>
  <si>
    <t>総      合      計</t>
  </si>
  <si>
    <t>　</t>
  </si>
  <si>
    <t>用途別</t>
  </si>
  <si>
    <t>車種別</t>
  </si>
  <si>
    <t>業態別</t>
  </si>
  <si>
    <t>普通車</t>
  </si>
  <si>
    <t>自家用</t>
  </si>
  <si>
    <t>事業用</t>
  </si>
  <si>
    <t>計</t>
  </si>
  <si>
    <t>小型車</t>
  </si>
  <si>
    <t>被牽引車</t>
  </si>
  <si>
    <t>特種用途車</t>
  </si>
  <si>
    <t>大型特殊車</t>
  </si>
  <si>
    <t>登録車両数合計</t>
  </si>
  <si>
    <t>検査車両数合計</t>
  </si>
  <si>
    <t>四輪</t>
  </si>
  <si>
    <t>乗用車</t>
  </si>
  <si>
    <t>貨物車</t>
  </si>
  <si>
    <t>三戸郡</t>
  </si>
  <si>
    <t>軽自動車合計</t>
  </si>
  <si>
    <t>七市計</t>
  </si>
  <si>
    <t>横浜町を除く野辺地町　　　　　上北郡</t>
  </si>
  <si>
    <t>郡部計</t>
  </si>
  <si>
    <t>三市計</t>
  </si>
  <si>
    <t>八戸管轄計</t>
  </si>
  <si>
    <t>総合計</t>
  </si>
  <si>
    <t>市  町  村  別</t>
  </si>
  <si>
    <t>今別町</t>
  </si>
  <si>
    <t>蓬田村</t>
  </si>
  <si>
    <t xml:space="preserve">   西　　津　　軽　　郡</t>
  </si>
  <si>
    <t>鰺ｹ沢町</t>
  </si>
  <si>
    <t>深浦町</t>
  </si>
  <si>
    <t>計</t>
  </si>
  <si>
    <t>貨    物    車</t>
  </si>
  <si>
    <t>合 計</t>
  </si>
  <si>
    <t>乗   合   車</t>
  </si>
  <si>
    <t>乗   用   車</t>
  </si>
  <si>
    <t>小  型  二 輪 車</t>
  </si>
  <si>
    <t>軽 自 動 車</t>
  </si>
  <si>
    <t>特      種</t>
  </si>
  <si>
    <t>二      輪</t>
  </si>
  <si>
    <t xml:space="preserve"> </t>
  </si>
  <si>
    <t xml:space="preserve">   南　　津　　軽　　郡</t>
  </si>
  <si>
    <t>藤崎町</t>
  </si>
  <si>
    <t>大鰐町</t>
  </si>
  <si>
    <t>田舎舘村</t>
  </si>
  <si>
    <t>中泊町</t>
  </si>
  <si>
    <t>鶴田町</t>
  </si>
  <si>
    <t xml:space="preserve">   上　　北　　郡</t>
  </si>
  <si>
    <t>野辺地町</t>
  </si>
  <si>
    <t>横浜町</t>
  </si>
  <si>
    <t>おいらせ町</t>
  </si>
  <si>
    <t>六戸町</t>
  </si>
  <si>
    <t>七戸町</t>
  </si>
  <si>
    <t>東北町</t>
  </si>
  <si>
    <t>六ヶ所村</t>
  </si>
  <si>
    <t>-21-</t>
  </si>
  <si>
    <t xml:space="preserve">   ＜青森県内市町村別自動車保有車両数＞</t>
  </si>
  <si>
    <t>市  町  村  別</t>
  </si>
  <si>
    <t>青森市　</t>
  </si>
  <si>
    <t>弘前市</t>
  </si>
  <si>
    <t>黒石市</t>
  </si>
  <si>
    <t>五所川原市</t>
  </si>
  <si>
    <t>むつ市</t>
  </si>
  <si>
    <t>市  町  村  別</t>
  </si>
  <si>
    <t>東津軽郡</t>
  </si>
  <si>
    <t>西津軽郡</t>
  </si>
  <si>
    <t>中津軽郡</t>
  </si>
  <si>
    <t>南津軽郡</t>
  </si>
  <si>
    <t>北津軽郡</t>
  </si>
  <si>
    <t>上北郡</t>
  </si>
  <si>
    <t>下北郡</t>
  </si>
  <si>
    <t>三戸郡</t>
  </si>
  <si>
    <t>郡計</t>
  </si>
  <si>
    <t>貨    物    車</t>
  </si>
  <si>
    <t>合 計</t>
  </si>
  <si>
    <t>乗    合    車</t>
  </si>
  <si>
    <t>乗   用   車</t>
  </si>
  <si>
    <t>小  型  二 輪 車</t>
  </si>
  <si>
    <t>軽 自 動 車</t>
  </si>
  <si>
    <t>特      種</t>
  </si>
  <si>
    <t>二      輪</t>
  </si>
  <si>
    <t>　</t>
  </si>
  <si>
    <t>市  町  村  別</t>
  </si>
  <si>
    <t>東津軽郡</t>
  </si>
  <si>
    <t>西津軽郡</t>
  </si>
  <si>
    <t>中津軽郡</t>
  </si>
  <si>
    <t>南津軽郡</t>
  </si>
  <si>
    <t>北津軽郡</t>
  </si>
  <si>
    <t>横浜町　　　野辺地町　　上北郡の内</t>
  </si>
  <si>
    <t>下北郡</t>
  </si>
  <si>
    <t>郡部計</t>
  </si>
  <si>
    <t>青森管轄計</t>
  </si>
  <si>
    <t>貨    物    車</t>
  </si>
  <si>
    <t>合 計</t>
  </si>
  <si>
    <t>乗   合   車</t>
  </si>
  <si>
    <t>乗   用   車</t>
  </si>
  <si>
    <t>小  型  二 輪 車</t>
  </si>
  <si>
    <t>軽 自 動 車</t>
  </si>
  <si>
    <t>特      種</t>
  </si>
  <si>
    <t>二      輪</t>
  </si>
  <si>
    <t xml:space="preserve">   東　　津　　軽　　郡</t>
  </si>
  <si>
    <t>市  町  村  別</t>
  </si>
  <si>
    <t>平内町</t>
  </si>
  <si>
    <t xml:space="preserve">   中　　津　　軽　　郡</t>
  </si>
  <si>
    <t>西目屋村</t>
  </si>
  <si>
    <t>計</t>
  </si>
  <si>
    <t>貨    物    車</t>
  </si>
  <si>
    <t>合 計</t>
  </si>
  <si>
    <t>乗   合   車</t>
  </si>
  <si>
    <t>乗   用   車</t>
  </si>
  <si>
    <t>小  型  二 輪 車</t>
  </si>
  <si>
    <t>軽 自 動 車</t>
  </si>
  <si>
    <t>特      種</t>
  </si>
  <si>
    <t>二      輪</t>
  </si>
  <si>
    <t xml:space="preserve">   北　　津　　軽　　郡</t>
  </si>
  <si>
    <t>板柳町</t>
  </si>
  <si>
    <t xml:space="preserve">   下　　北　　郡</t>
  </si>
  <si>
    <t>市  町  村  別</t>
  </si>
  <si>
    <t>大間町</t>
  </si>
  <si>
    <t>東通村</t>
  </si>
  <si>
    <t>風間浦村</t>
  </si>
  <si>
    <t>佐井村</t>
  </si>
  <si>
    <t>計</t>
  </si>
  <si>
    <t>貨    物    車</t>
  </si>
  <si>
    <t>合 計</t>
  </si>
  <si>
    <t>乗   合   車</t>
  </si>
  <si>
    <t>乗   用   車</t>
  </si>
  <si>
    <t>小  型  二 輪 車</t>
  </si>
  <si>
    <t>軽 自 動 車</t>
  </si>
  <si>
    <t>特      種</t>
  </si>
  <si>
    <t>二      輪</t>
  </si>
  <si>
    <t xml:space="preserve">   三　　戸　　郡</t>
  </si>
  <si>
    <t>三戸町</t>
  </si>
  <si>
    <t>五戸町</t>
  </si>
  <si>
    <t>田子町</t>
  </si>
  <si>
    <t>南部町</t>
  </si>
  <si>
    <t>階上町</t>
  </si>
  <si>
    <t>新郷村</t>
  </si>
  <si>
    <t>計</t>
  </si>
  <si>
    <t>乗   合   車</t>
  </si>
  <si>
    <t>-22-</t>
  </si>
  <si>
    <t>-23-</t>
  </si>
  <si>
    <t>-24-</t>
  </si>
  <si>
    <t>-25-</t>
  </si>
  <si>
    <t>-26-</t>
  </si>
  <si>
    <t>-27-</t>
  </si>
  <si>
    <t>-28-</t>
  </si>
  <si>
    <t>-29-</t>
  </si>
  <si>
    <t>-30-</t>
  </si>
  <si>
    <t>-31-</t>
  </si>
  <si>
    <t>-32-</t>
  </si>
  <si>
    <t>　平成26年3月31日現在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</si>
</sst>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.0"/>
    <numFmt numFmtId="179" formatCode="0_);[Red]\(0\)"/>
    <numFmt numFmtId="180" formatCode="#,##0_ ;[Red]\-#,##0\ "/>
    <numFmt numFmtId="181" formatCode="0.0_);[Red]\(0.0\)"/>
    <numFmt numFmtId="182" formatCode="0.000000"/>
    <numFmt numFmtId="183" formatCode="0.00_ "/>
    <numFmt numFmtId="184" formatCode="0_ "/>
    <numFmt numFmtId="185" formatCode="0.000000_ "/>
    <numFmt numFmtId="186" formatCode="0.00000_ "/>
    <numFmt numFmtId="187" formatCode="0.0000_ "/>
    <numFmt numFmtId="188" formatCode="0.000_ 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000"/>
    <numFmt numFmtId="196" formatCode="0.000"/>
    <numFmt numFmtId="197" formatCode="&quot;¥&quot;#,##0.0_);[Red]\(&quot;¥&quot;#,##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b/>
      <i/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4"/>
      <name val="ＭＳ Ｐゴシック"/>
      <family val="3"/>
    </font>
    <font>
      <b/>
      <i/>
      <sz val="12"/>
      <name val="ＭＳ Ｐ明朝"/>
      <family val="1"/>
    </font>
    <font>
      <sz val="14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36"/>
      <color indexed="1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499976634979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0" fillId="0" borderId="0">
      <alignment/>
      <protection/>
    </xf>
    <xf numFmtId="0" fontId="35" fillId="4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5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0" xfId="60" applyFont="1">
      <alignment/>
      <protection/>
    </xf>
    <xf numFmtId="0" fontId="8" fillId="0" borderId="0" xfId="60" applyFont="1">
      <alignment/>
      <protection/>
    </xf>
    <xf numFmtId="0" fontId="10" fillId="0" borderId="10" xfId="60" applyFont="1" applyBorder="1" applyAlignment="1">
      <alignment horizontal="center" vertical="center"/>
      <protection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10" fillId="0" borderId="13" xfId="60" applyFont="1" applyBorder="1" applyAlignment="1">
      <alignment horizontal="center" vertical="center"/>
      <protection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10" fillId="0" borderId="16" xfId="60" applyFont="1" applyBorder="1" applyAlignment="1">
      <alignment horizontal="center" vertical="center"/>
      <protection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0" fontId="10" fillId="0" borderId="20" xfId="60" applyFont="1" applyBorder="1" applyAlignment="1">
      <alignment horizontal="center" vertical="center"/>
      <protection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0" fontId="11" fillId="0" borderId="0" xfId="60" applyFont="1">
      <alignment/>
      <protection/>
    </xf>
    <xf numFmtId="0" fontId="12" fillId="0" borderId="0" xfId="60" applyFont="1">
      <alignment/>
      <protection/>
    </xf>
    <xf numFmtId="0" fontId="2" fillId="0" borderId="0" xfId="60" applyFont="1">
      <alignment/>
      <protection/>
    </xf>
    <xf numFmtId="0" fontId="13" fillId="0" borderId="0" xfId="60" applyFont="1" applyAlignment="1">
      <alignment horizontal="left"/>
      <protection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0" fontId="0" fillId="0" borderId="12" xfId="60" applyFont="1" applyBorder="1" applyAlignment="1">
      <alignment vertical="center"/>
      <protection/>
    </xf>
    <xf numFmtId="38" fontId="0" fillId="0" borderId="29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0" fontId="0" fillId="0" borderId="15" xfId="60" applyFont="1" applyBorder="1" applyAlignment="1">
      <alignment vertical="center"/>
      <protection/>
    </xf>
    <xf numFmtId="38" fontId="0" fillId="0" borderId="3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0" fontId="0" fillId="0" borderId="33" xfId="60" applyFont="1" applyBorder="1" applyAlignment="1">
      <alignment vertical="center"/>
      <protection/>
    </xf>
    <xf numFmtId="38" fontId="0" fillId="0" borderId="34" xfId="48" applyFont="1" applyBorder="1" applyAlignment="1">
      <alignment vertical="center"/>
    </xf>
    <xf numFmtId="0" fontId="0" fillId="0" borderId="19" xfId="60" applyFont="1" applyBorder="1" applyAlignment="1">
      <alignment vertical="center"/>
      <protection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0" fontId="0" fillId="0" borderId="0" xfId="60" applyBorder="1">
      <alignment/>
      <protection/>
    </xf>
    <xf numFmtId="38" fontId="0" fillId="0" borderId="38" xfId="48" applyFont="1" applyBorder="1" applyAlignment="1">
      <alignment vertical="center"/>
    </xf>
    <xf numFmtId="0" fontId="14" fillId="0" borderId="0" xfId="60" applyFont="1">
      <alignment/>
      <protection/>
    </xf>
    <xf numFmtId="0" fontId="15" fillId="0" borderId="0" xfId="60" applyFont="1">
      <alignment/>
      <protection/>
    </xf>
    <xf numFmtId="0" fontId="16" fillId="0" borderId="0" xfId="60" applyFont="1">
      <alignment/>
      <protection/>
    </xf>
    <xf numFmtId="0" fontId="17" fillId="0" borderId="0" xfId="60" applyFont="1">
      <alignment/>
      <protection/>
    </xf>
    <xf numFmtId="0" fontId="13" fillId="0" borderId="0" xfId="60" applyFont="1">
      <alignment/>
      <protection/>
    </xf>
    <xf numFmtId="38" fontId="0" fillId="0" borderId="39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0" fontId="4" fillId="0" borderId="0" xfId="60" applyFont="1">
      <alignment/>
      <protection/>
    </xf>
    <xf numFmtId="38" fontId="0" fillId="0" borderId="41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43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46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49" xfId="48" applyFont="1" applyBorder="1" applyAlignment="1">
      <alignment vertical="center"/>
    </xf>
    <xf numFmtId="38" fontId="0" fillId="0" borderId="50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5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24" borderId="57" xfId="48" applyFont="1" applyFill="1" applyBorder="1" applyAlignment="1">
      <alignment vertical="center"/>
    </xf>
    <xf numFmtId="38" fontId="0" fillId="24" borderId="58" xfId="48" applyFont="1" applyFill="1" applyBorder="1" applyAlignment="1">
      <alignment vertical="center"/>
    </xf>
    <xf numFmtId="38" fontId="0" fillId="24" borderId="59" xfId="48" applyFont="1" applyFill="1" applyBorder="1" applyAlignment="1">
      <alignment vertical="center"/>
    </xf>
    <xf numFmtId="38" fontId="0" fillId="24" borderId="60" xfId="48" applyFont="1" applyFill="1" applyBorder="1" applyAlignment="1">
      <alignment vertical="center"/>
    </xf>
    <xf numFmtId="38" fontId="0" fillId="24" borderId="18" xfId="48" applyFont="1" applyFill="1" applyBorder="1" applyAlignment="1">
      <alignment vertical="center"/>
    </xf>
    <xf numFmtId="38" fontId="0" fillId="24" borderId="19" xfId="48" applyFont="1" applyFill="1" applyBorder="1" applyAlignment="1">
      <alignment vertical="center"/>
    </xf>
    <xf numFmtId="38" fontId="0" fillId="24" borderId="61" xfId="48" applyFont="1" applyFill="1" applyBorder="1" applyAlignment="1">
      <alignment vertical="center"/>
    </xf>
    <xf numFmtId="38" fontId="0" fillId="24" borderId="62" xfId="48" applyFont="1" applyFill="1" applyBorder="1" applyAlignment="1">
      <alignment vertical="center"/>
    </xf>
    <xf numFmtId="38" fontId="0" fillId="24" borderId="63" xfId="48" applyFont="1" applyFill="1" applyBorder="1" applyAlignment="1">
      <alignment vertical="center"/>
    </xf>
    <xf numFmtId="38" fontId="0" fillId="24" borderId="35" xfId="48" applyFont="1" applyFill="1" applyBorder="1" applyAlignment="1">
      <alignment vertical="center"/>
    </xf>
    <xf numFmtId="0" fontId="0" fillId="24" borderId="19" xfId="60" applyFont="1" applyFill="1" applyBorder="1" applyAlignment="1">
      <alignment vertical="center"/>
      <protection/>
    </xf>
    <xf numFmtId="38" fontId="0" fillId="24" borderId="54" xfId="48" applyFont="1" applyFill="1" applyBorder="1" applyAlignment="1">
      <alignment vertical="center"/>
    </xf>
    <xf numFmtId="38" fontId="0" fillId="24" borderId="52" xfId="48" applyFont="1" applyFill="1" applyBorder="1" applyAlignment="1">
      <alignment vertical="center"/>
    </xf>
    <xf numFmtId="38" fontId="0" fillId="0" borderId="64" xfId="48" applyFont="1" applyBorder="1" applyAlignment="1">
      <alignment vertical="center"/>
    </xf>
    <xf numFmtId="38" fontId="0" fillId="24" borderId="15" xfId="48" applyFont="1" applyFill="1" applyBorder="1" applyAlignment="1">
      <alignment vertical="center"/>
    </xf>
    <xf numFmtId="38" fontId="0" fillId="24" borderId="24" xfId="48" applyFont="1" applyFill="1" applyBorder="1" applyAlignment="1">
      <alignment vertical="center"/>
    </xf>
    <xf numFmtId="38" fontId="0" fillId="24" borderId="65" xfId="48" applyFont="1" applyFill="1" applyBorder="1" applyAlignment="1">
      <alignment vertical="center"/>
    </xf>
    <xf numFmtId="38" fontId="0" fillId="24" borderId="66" xfId="48" applyFont="1" applyFill="1" applyBorder="1" applyAlignment="1">
      <alignment vertical="center"/>
    </xf>
    <xf numFmtId="0" fontId="0" fillId="0" borderId="27" xfId="60" applyFont="1" applyBorder="1" applyAlignment="1">
      <alignment vertical="center"/>
      <protection/>
    </xf>
    <xf numFmtId="38" fontId="0" fillId="24" borderId="31" xfId="48" applyFont="1" applyFill="1" applyBorder="1" applyAlignment="1">
      <alignment vertical="center"/>
    </xf>
    <xf numFmtId="0" fontId="0" fillId="0" borderId="54" xfId="60" applyFont="1" applyBorder="1" applyAlignment="1">
      <alignment vertical="center"/>
      <protection/>
    </xf>
    <xf numFmtId="38" fontId="0" fillId="24" borderId="38" xfId="48" applyFont="1" applyFill="1" applyBorder="1" applyAlignment="1">
      <alignment vertical="center"/>
    </xf>
    <xf numFmtId="38" fontId="0" fillId="24" borderId="42" xfId="48" applyFont="1" applyFill="1" applyBorder="1" applyAlignment="1">
      <alignment vertical="center"/>
    </xf>
    <xf numFmtId="0" fontId="18" fillId="0" borderId="0" xfId="60" applyFont="1" applyAlignment="1" quotePrefix="1">
      <alignment horizontal="center" vertical="center"/>
      <protection/>
    </xf>
    <xf numFmtId="0" fontId="18" fillId="0" borderId="0" xfId="60" applyFont="1" applyAlignment="1">
      <alignment horizontal="center" vertical="center"/>
      <protection/>
    </xf>
    <xf numFmtId="0" fontId="10" fillId="0" borderId="15" xfId="60" applyFont="1" applyBorder="1" applyAlignment="1">
      <alignment horizontal="center" vertical="distributed"/>
      <protection/>
    </xf>
    <xf numFmtId="0" fontId="10" fillId="0" borderId="13" xfId="60" applyFont="1" applyBorder="1" applyAlignment="1">
      <alignment horizontal="center" vertical="distributed"/>
      <protection/>
    </xf>
    <xf numFmtId="0" fontId="10" fillId="0" borderId="24" xfId="60" applyFont="1" applyBorder="1" applyAlignment="1">
      <alignment horizontal="center" vertical="distributed"/>
      <protection/>
    </xf>
    <xf numFmtId="0" fontId="10" fillId="0" borderId="37" xfId="60" applyFont="1" applyBorder="1" applyAlignment="1">
      <alignment horizontal="center" vertical="distributed"/>
      <protection/>
    </xf>
    <xf numFmtId="0" fontId="10" fillId="0" borderId="67" xfId="60" applyFont="1" applyBorder="1" applyAlignment="1">
      <alignment horizontal="center"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29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10" fillId="0" borderId="68" xfId="60" applyFont="1" applyBorder="1" applyAlignment="1">
      <alignment horizontal="center" vertical="center"/>
      <protection/>
    </xf>
    <xf numFmtId="0" fontId="10" fillId="0" borderId="33" xfId="60" applyFont="1" applyBorder="1" applyAlignment="1">
      <alignment horizontal="center" vertical="center"/>
      <protection/>
    </xf>
    <xf numFmtId="0" fontId="10" fillId="0" borderId="63" xfId="60" applyFont="1" applyBorder="1" applyAlignment="1">
      <alignment horizontal="center" vertical="distributed"/>
      <protection/>
    </xf>
    <xf numFmtId="0" fontId="10" fillId="0" borderId="19" xfId="60" applyFont="1" applyBorder="1" applyAlignment="1">
      <alignment horizontal="center" vertical="distributed"/>
      <protection/>
    </xf>
    <xf numFmtId="0" fontId="10" fillId="0" borderId="38" xfId="60" applyFont="1" applyBorder="1" applyAlignment="1">
      <alignment horizontal="center" vertical="distributed"/>
      <protection/>
    </xf>
    <xf numFmtId="0" fontId="10" fillId="0" borderId="69" xfId="60" applyFont="1" applyBorder="1" applyAlignment="1">
      <alignment horizontal="center" vertical="center" textRotation="255"/>
      <protection/>
    </xf>
    <xf numFmtId="0" fontId="10" fillId="0" borderId="29" xfId="60" applyFont="1" applyBorder="1" applyAlignment="1">
      <alignment horizontal="center" vertical="center" textRotation="255"/>
      <protection/>
    </xf>
    <xf numFmtId="0" fontId="10" fillId="0" borderId="70" xfId="60" applyFont="1" applyBorder="1" applyAlignment="1">
      <alignment horizontal="center" vertical="center" textRotation="255"/>
      <protection/>
    </xf>
    <xf numFmtId="0" fontId="10" fillId="0" borderId="63" xfId="60" applyFont="1" applyBorder="1" applyAlignment="1">
      <alignment horizontal="center" vertical="center"/>
      <protection/>
    </xf>
    <xf numFmtId="0" fontId="10" fillId="0" borderId="19" xfId="60" applyFont="1" applyBorder="1" applyAlignment="1">
      <alignment horizontal="center" vertical="center"/>
      <protection/>
    </xf>
    <xf numFmtId="0" fontId="10" fillId="0" borderId="38" xfId="60" applyFont="1" applyBorder="1" applyAlignment="1">
      <alignment horizontal="center" vertical="center"/>
      <protection/>
    </xf>
    <xf numFmtId="0" fontId="10" fillId="24" borderId="63" xfId="60" applyFont="1" applyFill="1" applyBorder="1" applyAlignment="1">
      <alignment horizontal="center" vertical="center"/>
      <protection/>
    </xf>
    <xf numFmtId="0" fontId="10" fillId="24" borderId="19" xfId="60" applyFont="1" applyFill="1" applyBorder="1" applyAlignment="1">
      <alignment horizontal="center" vertical="center"/>
      <protection/>
    </xf>
    <xf numFmtId="0" fontId="10" fillId="24" borderId="38" xfId="60" applyFont="1" applyFill="1" applyBorder="1" applyAlignment="1">
      <alignment horizontal="center" vertical="center"/>
      <protection/>
    </xf>
    <xf numFmtId="0" fontId="10" fillId="0" borderId="67" xfId="60" applyFont="1" applyBorder="1" applyAlignment="1">
      <alignment vertical="center" textRotation="255"/>
      <protection/>
    </xf>
    <xf numFmtId="0" fontId="10" fillId="0" borderId="29" xfId="60" applyFont="1" applyBorder="1" applyAlignment="1">
      <alignment vertical="center" textRotation="255"/>
      <protection/>
    </xf>
    <xf numFmtId="0" fontId="10" fillId="0" borderId="68" xfId="60" applyFont="1" applyBorder="1" applyAlignment="1">
      <alignment vertical="center" textRotation="255"/>
      <protection/>
    </xf>
    <xf numFmtId="0" fontId="10" fillId="0" borderId="22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 textRotation="255"/>
      <protection/>
    </xf>
    <xf numFmtId="0" fontId="10" fillId="0" borderId="33" xfId="60" applyFont="1" applyBorder="1" applyAlignment="1">
      <alignment horizontal="center" vertical="center" textRotation="255"/>
      <protection/>
    </xf>
    <xf numFmtId="0" fontId="10" fillId="0" borderId="12" xfId="60" applyFont="1" applyBorder="1" applyAlignment="1">
      <alignment horizontal="center" vertical="center" textRotation="255"/>
      <protection/>
    </xf>
    <xf numFmtId="0" fontId="10" fillId="0" borderId="12" xfId="60" applyFont="1" applyBorder="1" applyAlignment="1">
      <alignment horizontal="center" vertical="distributed" textRotation="255"/>
      <protection/>
    </xf>
    <xf numFmtId="0" fontId="10" fillId="0" borderId="15" xfId="60" applyFont="1" applyBorder="1" applyAlignment="1">
      <alignment horizontal="center" vertical="distributed" textRotation="255"/>
      <protection/>
    </xf>
    <xf numFmtId="0" fontId="10" fillId="0" borderId="33" xfId="60" applyFont="1" applyBorder="1" applyAlignment="1">
      <alignment horizontal="center" vertical="distributed" textRotation="255"/>
      <protection/>
    </xf>
    <xf numFmtId="0" fontId="10" fillId="0" borderId="27" xfId="60" applyFont="1" applyBorder="1" applyAlignment="1">
      <alignment horizontal="center" vertical="distributed" textRotation="255"/>
      <protection/>
    </xf>
    <xf numFmtId="0" fontId="0" fillId="0" borderId="31" xfId="60" applyBorder="1" applyAlignment="1">
      <alignment horizontal="center" vertical="distributed" textRotation="255"/>
      <protection/>
    </xf>
    <xf numFmtId="0" fontId="0" fillId="0" borderId="54" xfId="60" applyBorder="1" applyAlignment="1">
      <alignment horizontal="center" vertical="distributed" textRotation="255"/>
      <protection/>
    </xf>
    <xf numFmtId="0" fontId="10" fillId="0" borderId="13" xfId="60" applyFont="1" applyBorder="1" applyAlignment="1">
      <alignment horizontal="center" vertical="center" textRotation="255"/>
      <protection/>
    </xf>
    <xf numFmtId="0" fontId="10" fillId="0" borderId="16" xfId="60" applyFont="1" applyBorder="1" applyAlignment="1">
      <alignment horizontal="center" vertical="center" textRotation="255"/>
      <protection/>
    </xf>
    <xf numFmtId="0" fontId="10" fillId="0" borderId="11" xfId="60" applyFont="1" applyBorder="1" applyAlignment="1">
      <alignment horizontal="center" vertical="distributed" textRotation="255"/>
      <protection/>
    </xf>
    <xf numFmtId="0" fontId="10" fillId="0" borderId="14" xfId="60" applyFont="1" applyBorder="1" applyAlignment="1">
      <alignment horizontal="center" vertical="distributed" textRotation="255"/>
      <protection/>
    </xf>
    <xf numFmtId="0" fontId="10" fillId="0" borderId="17" xfId="60" applyFont="1" applyBorder="1" applyAlignment="1">
      <alignment horizontal="center" vertical="distributed" textRotation="255"/>
      <protection/>
    </xf>
    <xf numFmtId="0" fontId="9" fillId="0" borderId="0" xfId="60" applyFont="1" applyAlignment="1">
      <alignment horizontal="right" vertical="top"/>
      <protection/>
    </xf>
    <xf numFmtId="0" fontId="0" fillId="0" borderId="0" xfId="60" applyAlignment="1">
      <alignment horizontal="right"/>
      <protection/>
    </xf>
    <xf numFmtId="0" fontId="9" fillId="0" borderId="71" xfId="60" applyFont="1" applyBorder="1" applyAlignment="1">
      <alignment horizontal="right"/>
      <protection/>
    </xf>
    <xf numFmtId="0" fontId="0" fillId="0" borderId="71" xfId="60" applyBorder="1" applyAlignment="1">
      <alignment/>
      <protection/>
    </xf>
    <xf numFmtId="0" fontId="10" fillId="24" borderId="61" xfId="60" applyFont="1" applyFill="1" applyBorder="1" applyAlignment="1">
      <alignment horizontal="center" vertical="distributed" textRotation="255"/>
      <protection/>
    </xf>
    <xf numFmtId="0" fontId="10" fillId="24" borderId="58" xfId="60" applyFont="1" applyFill="1" applyBorder="1" applyAlignment="1">
      <alignment horizontal="center" vertical="distributed" textRotation="255"/>
      <protection/>
    </xf>
    <xf numFmtId="0" fontId="10" fillId="24" borderId="66" xfId="60" applyFont="1" applyFill="1" applyBorder="1" applyAlignment="1">
      <alignment horizontal="center" vertical="distributed" textRotation="255"/>
      <protection/>
    </xf>
    <xf numFmtId="0" fontId="10" fillId="0" borderId="68" xfId="60" applyFont="1" applyBorder="1" applyAlignment="1">
      <alignment horizontal="center" vertical="center" textRotation="255"/>
      <protection/>
    </xf>
    <xf numFmtId="0" fontId="10" fillId="0" borderId="67" xfId="60" applyFont="1" applyBorder="1" applyAlignment="1">
      <alignment horizontal="center" vertical="distributed"/>
      <protection/>
    </xf>
    <xf numFmtId="0" fontId="10" fillId="0" borderId="12" xfId="60" applyFont="1" applyBorder="1" applyAlignment="1">
      <alignment horizontal="center" vertical="distributed"/>
      <protection/>
    </xf>
    <xf numFmtId="0" fontId="10" fillId="0" borderId="10" xfId="60" applyFont="1" applyBorder="1" applyAlignment="1">
      <alignment horizontal="center" vertical="distributed"/>
      <protection/>
    </xf>
    <xf numFmtId="0" fontId="10" fillId="0" borderId="27" xfId="60" applyFont="1" applyBorder="1" applyAlignment="1">
      <alignment vertical="distributed" textRotation="255"/>
      <protection/>
    </xf>
    <xf numFmtId="0" fontId="0" fillId="0" borderId="31" xfId="60" applyBorder="1" applyAlignment="1">
      <alignment vertical="distributed"/>
      <protection/>
    </xf>
    <xf numFmtId="0" fontId="10" fillId="24" borderId="57" xfId="60" applyFont="1" applyFill="1" applyBorder="1" applyAlignment="1">
      <alignment horizontal="center" vertical="distributed" textRotation="255"/>
      <protection/>
    </xf>
    <xf numFmtId="0" fontId="0" fillId="24" borderId="59" xfId="60" applyFill="1" applyBorder="1">
      <alignment/>
      <protection/>
    </xf>
    <xf numFmtId="0" fontId="0" fillId="24" borderId="72" xfId="60" applyFill="1" applyBorder="1">
      <alignment/>
      <protection/>
    </xf>
    <xf numFmtId="0" fontId="0" fillId="0" borderId="31" xfId="60" applyBorder="1">
      <alignment/>
      <protection/>
    </xf>
    <xf numFmtId="0" fontId="0" fillId="0" borderId="54" xfId="60" applyBorder="1">
      <alignment/>
      <protection/>
    </xf>
    <xf numFmtId="0" fontId="10" fillId="0" borderId="31" xfId="60" applyFont="1" applyBorder="1" applyAlignment="1">
      <alignment horizontal="center" vertical="distributed" textRotation="255"/>
      <protection/>
    </xf>
    <xf numFmtId="0" fontId="10" fillId="0" borderId="54" xfId="60" applyFont="1" applyBorder="1" applyAlignment="1">
      <alignment horizontal="center" vertical="distributed" textRotation="255"/>
      <protection/>
    </xf>
    <xf numFmtId="0" fontId="10" fillId="0" borderId="26" xfId="60" applyFont="1" applyBorder="1" applyAlignment="1">
      <alignment horizontal="center" vertical="distributed" textRotation="255"/>
      <protection/>
    </xf>
    <xf numFmtId="0" fontId="0" fillId="0" borderId="64" xfId="60" applyBorder="1" applyAlignment="1">
      <alignment horizontal="center" vertical="distributed"/>
      <protection/>
    </xf>
    <xf numFmtId="0" fontId="0" fillId="0" borderId="73" xfId="60" applyBorder="1" applyAlignment="1">
      <alignment horizontal="center" vertical="distributed"/>
      <protection/>
    </xf>
    <xf numFmtId="0" fontId="10" fillId="0" borderId="33" xfId="60" applyFont="1" applyBorder="1" applyAlignment="1">
      <alignment horizontal="center" vertical="distributed"/>
      <protection/>
    </xf>
    <xf numFmtId="0" fontId="10" fillId="0" borderId="16" xfId="60" applyFont="1" applyBorder="1" applyAlignment="1">
      <alignment horizontal="center" vertical="distributed"/>
      <protection/>
    </xf>
    <xf numFmtId="0" fontId="10" fillId="0" borderId="67" xfId="60" applyFont="1" applyBorder="1" applyAlignment="1">
      <alignment horizontal="center" vertical="center" textRotation="255"/>
      <protection/>
    </xf>
    <xf numFmtId="0" fontId="0" fillId="0" borderId="64" xfId="60" applyBorder="1">
      <alignment/>
      <protection/>
    </xf>
    <xf numFmtId="0" fontId="0" fillId="0" borderId="73" xfId="60" applyBorder="1">
      <alignment/>
      <protection/>
    </xf>
    <xf numFmtId="0" fontId="10" fillId="0" borderId="74" xfId="60" applyFont="1" applyBorder="1" applyAlignment="1">
      <alignment horizontal="center" vertical="distributed" textRotation="255"/>
      <protection/>
    </xf>
    <xf numFmtId="0" fontId="10" fillId="0" borderId="75" xfId="60" applyFont="1" applyBorder="1" applyAlignment="1">
      <alignment horizontal="center" vertical="distributed" textRotation="255"/>
      <protection/>
    </xf>
    <xf numFmtId="0" fontId="10" fillId="0" borderId="76" xfId="60" applyFont="1" applyBorder="1" applyAlignment="1">
      <alignment horizontal="center" vertical="distributed" textRotation="255"/>
      <protection/>
    </xf>
    <xf numFmtId="0" fontId="10" fillId="0" borderId="28" xfId="60" applyFont="1" applyBorder="1" applyAlignment="1">
      <alignment horizontal="center" vertical="distributed" textRotation="255"/>
      <protection/>
    </xf>
    <xf numFmtId="0" fontId="0" fillId="0" borderId="56" xfId="60" applyBorder="1">
      <alignment/>
      <protection/>
    </xf>
    <xf numFmtId="0" fontId="0" fillId="0" borderId="77" xfId="60" applyBorder="1">
      <alignment/>
      <protection/>
    </xf>
    <xf numFmtId="0" fontId="10" fillId="24" borderId="27" xfId="60" applyFont="1" applyFill="1" applyBorder="1" applyAlignment="1">
      <alignment horizontal="center" vertical="distributed" textRotation="255"/>
      <protection/>
    </xf>
    <xf numFmtId="0" fontId="0" fillId="24" borderId="31" xfId="60" applyFill="1" applyBorder="1">
      <alignment/>
      <protection/>
    </xf>
    <xf numFmtId="0" fontId="0" fillId="24" borderId="54" xfId="60" applyFill="1" applyBorder="1">
      <alignment/>
      <protection/>
    </xf>
    <xf numFmtId="0" fontId="10" fillId="0" borderId="25" xfId="60" applyFont="1" applyBorder="1" applyAlignment="1">
      <alignment horizontal="center" vertical="distributed" textRotation="255"/>
      <protection/>
    </xf>
    <xf numFmtId="0" fontId="0" fillId="0" borderId="55" xfId="60" applyBorder="1" applyAlignment="1">
      <alignment horizontal="center" vertical="distributed"/>
      <protection/>
    </xf>
    <xf numFmtId="0" fontId="0" fillId="0" borderId="78" xfId="60" applyBorder="1" applyAlignment="1">
      <alignment horizontal="center" vertical="distributed"/>
      <protection/>
    </xf>
    <xf numFmtId="0" fontId="0" fillId="0" borderId="54" xfId="60" applyBorder="1" applyAlignment="1">
      <alignment vertical="distributed"/>
      <protection/>
    </xf>
    <xf numFmtId="0" fontId="10" fillId="0" borderId="79" xfId="60" applyFont="1" applyBorder="1" applyAlignment="1">
      <alignment horizontal="center" vertical="center"/>
      <protection/>
    </xf>
    <xf numFmtId="0" fontId="10" fillId="0" borderId="26" xfId="60" applyFont="1" applyBorder="1" applyAlignment="1">
      <alignment horizontal="center" vertical="center"/>
      <protection/>
    </xf>
    <xf numFmtId="0" fontId="10" fillId="0" borderId="80" xfId="60" applyFont="1" applyBorder="1" applyAlignment="1">
      <alignment horizontal="center" vertical="center"/>
      <protection/>
    </xf>
    <xf numFmtId="0" fontId="10" fillId="0" borderId="64" xfId="60" applyFont="1" applyBorder="1" applyAlignment="1">
      <alignment horizontal="center" vertical="center"/>
      <protection/>
    </xf>
    <xf numFmtId="0" fontId="10" fillId="0" borderId="81" xfId="60" applyFont="1" applyBorder="1" applyAlignment="1">
      <alignment horizontal="center" vertical="center"/>
      <protection/>
    </xf>
    <xf numFmtId="0" fontId="10" fillId="0" borderId="73" xfId="60" applyFont="1" applyBorder="1" applyAlignment="1">
      <alignment horizontal="center" vertical="center"/>
      <protection/>
    </xf>
    <xf numFmtId="0" fontId="0" fillId="0" borderId="31" xfId="60" applyBorder="1" applyAlignment="1">
      <alignment/>
      <protection/>
    </xf>
    <xf numFmtId="0" fontId="0" fillId="0" borderId="54" xfId="60" applyBorder="1" applyAlignment="1">
      <alignment/>
      <protection/>
    </xf>
    <xf numFmtId="0" fontId="0" fillId="0" borderId="75" xfId="60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コピー ～ 市町村 管轄 郡別☆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1</xdr:col>
      <xdr:colOff>161925</xdr:colOff>
      <xdr:row>2</xdr:row>
      <xdr:rowOff>85725</xdr:rowOff>
    </xdr:to>
    <xdr:pic>
      <xdr:nvPicPr>
        <xdr:cNvPr id="1" name="Picture 3" descr="BD1026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0</xdr:row>
      <xdr:rowOff>180975</xdr:rowOff>
    </xdr:from>
    <xdr:to>
      <xdr:col>5</xdr:col>
      <xdr:colOff>390525</xdr:colOff>
      <xdr:row>2</xdr:row>
      <xdr:rowOff>114300</xdr:rowOff>
    </xdr:to>
    <xdr:sp>
      <xdr:nvSpPr>
        <xdr:cNvPr id="2" name="WordArt 3"/>
        <xdr:cNvSpPr>
          <a:spLocks/>
        </xdr:cNvSpPr>
      </xdr:nvSpPr>
      <xdr:spPr>
        <a:xfrm>
          <a:off x="685800" y="180975"/>
          <a:ext cx="2676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1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青森県の保有車両数状況</a:t>
          </a:r>
          <a:r>
            <a:rPr lang="en-US" cap="none" sz="3600" b="0" i="1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(Ⅲ)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0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8.75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spans="3:7" ht="15" customHeight="1">
      <c r="C3" s="47"/>
      <c r="D3" s="47"/>
      <c r="E3" s="47"/>
      <c r="F3" s="47"/>
      <c r="G3" s="47"/>
    </row>
    <row r="4" spans="2:7" ht="15" customHeight="1">
      <c r="B4" s="2"/>
      <c r="C4" s="2"/>
      <c r="D4" s="2"/>
      <c r="E4" s="2"/>
      <c r="F4" s="2"/>
      <c r="G4" s="3"/>
    </row>
    <row r="5" spans="1:15" ht="15" customHeight="1">
      <c r="A5" s="4" t="s">
        <v>92</v>
      </c>
      <c r="B5" s="5"/>
      <c r="C5" s="6"/>
      <c r="D5" s="6"/>
      <c r="E5" s="6"/>
      <c r="M5" s="138" t="s">
        <v>3</v>
      </c>
      <c r="N5" s="139"/>
      <c r="O5" s="139"/>
    </row>
    <row r="6" spans="13:15" ht="15" customHeight="1" thickBot="1">
      <c r="M6" s="140" t="s">
        <v>187</v>
      </c>
      <c r="N6" s="141"/>
      <c r="O6" s="141"/>
    </row>
    <row r="7" spans="1:15" ht="48" customHeight="1">
      <c r="A7" s="146" t="s">
        <v>93</v>
      </c>
      <c r="B7" s="147"/>
      <c r="C7" s="148"/>
      <c r="D7" s="135" t="s">
        <v>94</v>
      </c>
      <c r="E7" s="127" t="s">
        <v>95</v>
      </c>
      <c r="F7" s="127" t="s">
        <v>96</v>
      </c>
      <c r="G7" s="127" t="s">
        <v>97</v>
      </c>
      <c r="H7" s="127" t="s">
        <v>98</v>
      </c>
      <c r="I7" s="130" t="s">
        <v>1</v>
      </c>
      <c r="J7" s="130" t="s">
        <v>5</v>
      </c>
      <c r="K7" s="127" t="s">
        <v>6</v>
      </c>
      <c r="L7" s="127" t="s">
        <v>7</v>
      </c>
      <c r="M7" s="127" t="s">
        <v>8</v>
      </c>
      <c r="N7" s="127" t="s">
        <v>9</v>
      </c>
      <c r="O7" s="142" t="s">
        <v>10</v>
      </c>
    </row>
    <row r="8" spans="1:15" ht="13.5" customHeight="1">
      <c r="A8" s="112" t="s">
        <v>11</v>
      </c>
      <c r="B8" s="124" t="s">
        <v>12</v>
      </c>
      <c r="C8" s="133" t="s">
        <v>13</v>
      </c>
      <c r="D8" s="136"/>
      <c r="E8" s="128"/>
      <c r="F8" s="128"/>
      <c r="G8" s="128"/>
      <c r="H8" s="128"/>
      <c r="I8" s="131"/>
      <c r="J8" s="131"/>
      <c r="K8" s="128"/>
      <c r="L8" s="128"/>
      <c r="M8" s="128"/>
      <c r="N8" s="128"/>
      <c r="O8" s="143"/>
    </row>
    <row r="9" spans="1:15" ht="13.5">
      <c r="A9" s="112"/>
      <c r="B9" s="124"/>
      <c r="C9" s="133"/>
      <c r="D9" s="136"/>
      <c r="E9" s="128"/>
      <c r="F9" s="128"/>
      <c r="G9" s="128"/>
      <c r="H9" s="128"/>
      <c r="I9" s="131"/>
      <c r="J9" s="131"/>
      <c r="K9" s="128"/>
      <c r="L9" s="128"/>
      <c r="M9" s="128"/>
      <c r="N9" s="128"/>
      <c r="O9" s="143"/>
    </row>
    <row r="10" spans="1:15" ht="18.75" customHeight="1" thickBot="1">
      <c r="A10" s="145"/>
      <c r="B10" s="125"/>
      <c r="C10" s="134"/>
      <c r="D10" s="137"/>
      <c r="E10" s="129"/>
      <c r="F10" s="129"/>
      <c r="G10" s="129"/>
      <c r="H10" s="129"/>
      <c r="I10" s="132"/>
      <c r="J10" s="132"/>
      <c r="K10" s="129"/>
      <c r="L10" s="129"/>
      <c r="M10" s="129"/>
      <c r="N10" s="129"/>
      <c r="O10" s="144"/>
    </row>
    <row r="11" spans="1:15" ht="21" customHeight="1">
      <c r="A11" s="120" t="s">
        <v>14</v>
      </c>
      <c r="B11" s="126" t="s">
        <v>15</v>
      </c>
      <c r="C11" s="7" t="s">
        <v>16</v>
      </c>
      <c r="D11" s="8">
        <v>4355</v>
      </c>
      <c r="E11" s="9">
        <v>2588</v>
      </c>
      <c r="F11" s="9">
        <v>520</v>
      </c>
      <c r="G11" s="9">
        <v>1147</v>
      </c>
      <c r="H11" s="9">
        <v>1104</v>
      </c>
      <c r="I11" s="9">
        <v>927</v>
      </c>
      <c r="J11" s="9">
        <v>575</v>
      </c>
      <c r="K11" s="9">
        <v>3728</v>
      </c>
      <c r="L11" s="9">
        <v>1712</v>
      </c>
      <c r="M11" s="9">
        <v>683</v>
      </c>
      <c r="N11" s="9">
        <v>3</v>
      </c>
      <c r="O11" s="73">
        <f aca="true" t="shared" si="0" ref="O11:O56">D11+E11+F11+G11+H11+I11+J11+K11+L11+M11</f>
        <v>17339</v>
      </c>
    </row>
    <row r="12" spans="1:15" ht="21" customHeight="1">
      <c r="A12" s="121"/>
      <c r="B12" s="124"/>
      <c r="C12" s="10" t="s">
        <v>17</v>
      </c>
      <c r="D12" s="11">
        <v>2002</v>
      </c>
      <c r="E12" s="12">
        <v>1035</v>
      </c>
      <c r="F12" s="12">
        <v>197</v>
      </c>
      <c r="G12" s="12">
        <v>225</v>
      </c>
      <c r="H12" s="12">
        <v>220</v>
      </c>
      <c r="I12" s="12">
        <v>191</v>
      </c>
      <c r="J12" s="12">
        <v>107</v>
      </c>
      <c r="K12" s="12">
        <v>2082</v>
      </c>
      <c r="L12" s="12">
        <v>337</v>
      </c>
      <c r="M12" s="12">
        <v>87</v>
      </c>
      <c r="N12" s="12"/>
      <c r="O12" s="74">
        <f t="shared" si="0"/>
        <v>6483</v>
      </c>
    </row>
    <row r="13" spans="1:15" ht="21" customHeight="1">
      <c r="A13" s="121"/>
      <c r="B13" s="124"/>
      <c r="C13" s="10" t="s">
        <v>18</v>
      </c>
      <c r="D13" s="11">
        <f aca="true" t="shared" si="1" ref="D13:N13">SUM(D11:D12)</f>
        <v>6357</v>
      </c>
      <c r="E13" s="11">
        <f t="shared" si="1"/>
        <v>3623</v>
      </c>
      <c r="F13" s="11">
        <f t="shared" si="1"/>
        <v>717</v>
      </c>
      <c r="G13" s="11">
        <f t="shared" si="1"/>
        <v>1372</v>
      </c>
      <c r="H13" s="11">
        <f t="shared" si="1"/>
        <v>1324</v>
      </c>
      <c r="I13" s="11">
        <f t="shared" si="1"/>
        <v>1118</v>
      </c>
      <c r="J13" s="11">
        <f t="shared" si="1"/>
        <v>682</v>
      </c>
      <c r="K13" s="11">
        <f t="shared" si="1"/>
        <v>5810</v>
      </c>
      <c r="L13" s="11">
        <f t="shared" si="1"/>
        <v>2049</v>
      </c>
      <c r="M13" s="11">
        <f t="shared" si="1"/>
        <v>770</v>
      </c>
      <c r="N13" s="11">
        <f t="shared" si="1"/>
        <v>3</v>
      </c>
      <c r="O13" s="74">
        <f t="shared" si="0"/>
        <v>23822</v>
      </c>
    </row>
    <row r="14" spans="1:15" ht="21" customHeight="1">
      <c r="A14" s="121"/>
      <c r="B14" s="124" t="s">
        <v>19</v>
      </c>
      <c r="C14" s="10" t="s">
        <v>16</v>
      </c>
      <c r="D14" s="11">
        <v>9015</v>
      </c>
      <c r="E14" s="12">
        <v>6783</v>
      </c>
      <c r="F14" s="12">
        <v>1318</v>
      </c>
      <c r="G14" s="12">
        <v>2098</v>
      </c>
      <c r="H14" s="12">
        <v>1648</v>
      </c>
      <c r="I14" s="12">
        <v>1835</v>
      </c>
      <c r="J14" s="12">
        <v>1295</v>
      </c>
      <c r="K14" s="12">
        <v>8454</v>
      </c>
      <c r="L14" s="12">
        <v>3195</v>
      </c>
      <c r="M14" s="12">
        <v>1163</v>
      </c>
      <c r="N14" s="12">
        <v>10</v>
      </c>
      <c r="O14" s="74">
        <f t="shared" si="0"/>
        <v>36804</v>
      </c>
    </row>
    <row r="15" spans="1:15" ht="21" customHeight="1">
      <c r="A15" s="121"/>
      <c r="B15" s="124"/>
      <c r="C15" s="10" t="s">
        <v>17</v>
      </c>
      <c r="D15" s="11">
        <v>157</v>
      </c>
      <c r="E15" s="12">
        <v>123</v>
      </c>
      <c r="F15" s="12">
        <v>8</v>
      </c>
      <c r="G15" s="12">
        <v>8</v>
      </c>
      <c r="H15" s="12">
        <v>25</v>
      </c>
      <c r="I15" s="12">
        <v>12</v>
      </c>
      <c r="J15" s="12">
        <v>6</v>
      </c>
      <c r="K15" s="12">
        <v>127</v>
      </c>
      <c r="L15" s="12">
        <v>22</v>
      </c>
      <c r="M15" s="12">
        <v>9</v>
      </c>
      <c r="N15" s="12"/>
      <c r="O15" s="74">
        <f t="shared" si="0"/>
        <v>497</v>
      </c>
    </row>
    <row r="16" spans="1:15" ht="21" customHeight="1">
      <c r="A16" s="121"/>
      <c r="B16" s="124"/>
      <c r="C16" s="10" t="s">
        <v>18</v>
      </c>
      <c r="D16" s="11">
        <f aca="true" t="shared" si="2" ref="D16:N16">SUM(D14:D15)</f>
        <v>9172</v>
      </c>
      <c r="E16" s="11">
        <f t="shared" si="2"/>
        <v>6906</v>
      </c>
      <c r="F16" s="11">
        <f t="shared" si="2"/>
        <v>1326</v>
      </c>
      <c r="G16" s="11">
        <f t="shared" si="2"/>
        <v>2106</v>
      </c>
      <c r="H16" s="11">
        <f t="shared" si="2"/>
        <v>1673</v>
      </c>
      <c r="I16" s="11">
        <f t="shared" si="2"/>
        <v>1847</v>
      </c>
      <c r="J16" s="11">
        <f t="shared" si="2"/>
        <v>1301</v>
      </c>
      <c r="K16" s="11">
        <f t="shared" si="2"/>
        <v>8581</v>
      </c>
      <c r="L16" s="11">
        <f t="shared" si="2"/>
        <v>3217</v>
      </c>
      <c r="M16" s="11">
        <f t="shared" si="2"/>
        <v>1172</v>
      </c>
      <c r="N16" s="11">
        <f t="shared" si="2"/>
        <v>10</v>
      </c>
      <c r="O16" s="74">
        <f t="shared" si="0"/>
        <v>37301</v>
      </c>
    </row>
    <row r="17" spans="1:15" ht="21" customHeight="1">
      <c r="A17" s="121"/>
      <c r="B17" s="124" t="s">
        <v>20</v>
      </c>
      <c r="C17" s="10" t="s">
        <v>16</v>
      </c>
      <c r="D17" s="11">
        <v>15</v>
      </c>
      <c r="E17" s="12">
        <v>62</v>
      </c>
      <c r="F17" s="12">
        <v>2</v>
      </c>
      <c r="G17" s="12">
        <v>6</v>
      </c>
      <c r="H17" s="12">
        <v>8</v>
      </c>
      <c r="I17" s="12">
        <v>1</v>
      </c>
      <c r="J17" s="12">
        <v>4</v>
      </c>
      <c r="K17" s="12">
        <v>18</v>
      </c>
      <c r="L17" s="12">
        <v>16</v>
      </c>
      <c r="M17" s="12">
        <v>3</v>
      </c>
      <c r="N17" s="12"/>
      <c r="O17" s="74">
        <f t="shared" si="0"/>
        <v>135</v>
      </c>
    </row>
    <row r="18" spans="1:15" ht="21" customHeight="1">
      <c r="A18" s="121"/>
      <c r="B18" s="124"/>
      <c r="C18" s="10" t="s">
        <v>17</v>
      </c>
      <c r="D18" s="11">
        <v>118</v>
      </c>
      <c r="E18" s="12">
        <v>55</v>
      </c>
      <c r="F18" s="12">
        <v>13</v>
      </c>
      <c r="G18" s="12">
        <v>10</v>
      </c>
      <c r="H18" s="12">
        <v>4</v>
      </c>
      <c r="I18" s="12">
        <v>8</v>
      </c>
      <c r="J18" s="12"/>
      <c r="K18" s="12">
        <v>348</v>
      </c>
      <c r="L18" s="12">
        <v>39</v>
      </c>
      <c r="M18" s="12">
        <v>1</v>
      </c>
      <c r="N18" s="12"/>
      <c r="O18" s="74">
        <f t="shared" si="0"/>
        <v>596</v>
      </c>
    </row>
    <row r="19" spans="1:15" ht="21" customHeight="1">
      <c r="A19" s="121"/>
      <c r="B19" s="124"/>
      <c r="C19" s="10" t="s">
        <v>18</v>
      </c>
      <c r="D19" s="11">
        <f aca="true" t="shared" si="3" ref="D19:N19">SUM(D17:D18)</f>
        <v>133</v>
      </c>
      <c r="E19" s="11">
        <f t="shared" si="3"/>
        <v>117</v>
      </c>
      <c r="F19" s="11">
        <f t="shared" si="3"/>
        <v>15</v>
      </c>
      <c r="G19" s="11">
        <f t="shared" si="3"/>
        <v>16</v>
      </c>
      <c r="H19" s="11">
        <f t="shared" si="3"/>
        <v>12</v>
      </c>
      <c r="I19" s="11">
        <f t="shared" si="3"/>
        <v>9</v>
      </c>
      <c r="J19" s="11">
        <f t="shared" si="3"/>
        <v>4</v>
      </c>
      <c r="K19" s="11">
        <f t="shared" si="3"/>
        <v>366</v>
      </c>
      <c r="L19" s="11">
        <f t="shared" si="3"/>
        <v>55</v>
      </c>
      <c r="M19" s="11">
        <f t="shared" si="3"/>
        <v>4</v>
      </c>
      <c r="N19" s="11">
        <f t="shared" si="3"/>
        <v>0</v>
      </c>
      <c r="O19" s="74">
        <f t="shared" si="0"/>
        <v>731</v>
      </c>
    </row>
    <row r="20" spans="1:15" ht="21" customHeight="1">
      <c r="A20" s="121"/>
      <c r="B20" s="124" t="s">
        <v>21</v>
      </c>
      <c r="C20" s="10" t="s">
        <v>16</v>
      </c>
      <c r="D20" s="11">
        <f>SUM(D11+D14+D17)</f>
        <v>13385</v>
      </c>
      <c r="E20" s="11">
        <f aca="true" t="shared" si="4" ref="E20:N20">SUM(E11+E14+E17)</f>
        <v>9433</v>
      </c>
      <c r="F20" s="11">
        <f t="shared" si="4"/>
        <v>1840</v>
      </c>
      <c r="G20" s="11">
        <f t="shared" si="4"/>
        <v>3251</v>
      </c>
      <c r="H20" s="11">
        <f t="shared" si="4"/>
        <v>2760</v>
      </c>
      <c r="I20" s="11">
        <f t="shared" si="4"/>
        <v>2763</v>
      </c>
      <c r="J20" s="11">
        <f t="shared" si="4"/>
        <v>1874</v>
      </c>
      <c r="K20" s="11">
        <f t="shared" si="4"/>
        <v>12200</v>
      </c>
      <c r="L20" s="11">
        <f t="shared" si="4"/>
        <v>4923</v>
      </c>
      <c r="M20" s="11">
        <f t="shared" si="4"/>
        <v>1849</v>
      </c>
      <c r="N20" s="11">
        <f t="shared" si="4"/>
        <v>13</v>
      </c>
      <c r="O20" s="74">
        <f t="shared" si="0"/>
        <v>54278</v>
      </c>
    </row>
    <row r="21" spans="1:15" ht="21" customHeight="1">
      <c r="A21" s="121"/>
      <c r="B21" s="124"/>
      <c r="C21" s="10" t="s">
        <v>17</v>
      </c>
      <c r="D21" s="11">
        <f>SUM(D12+D15+D18)</f>
        <v>2277</v>
      </c>
      <c r="E21" s="11">
        <f aca="true" t="shared" si="5" ref="E21:N21">SUM(E12+E15+E18)</f>
        <v>1213</v>
      </c>
      <c r="F21" s="11">
        <f t="shared" si="5"/>
        <v>218</v>
      </c>
      <c r="G21" s="11">
        <f t="shared" si="5"/>
        <v>243</v>
      </c>
      <c r="H21" s="11">
        <f t="shared" si="5"/>
        <v>249</v>
      </c>
      <c r="I21" s="11">
        <f t="shared" si="5"/>
        <v>211</v>
      </c>
      <c r="J21" s="11">
        <f t="shared" si="5"/>
        <v>113</v>
      </c>
      <c r="K21" s="11">
        <f t="shared" si="5"/>
        <v>2557</v>
      </c>
      <c r="L21" s="11">
        <f t="shared" si="5"/>
        <v>398</v>
      </c>
      <c r="M21" s="11">
        <f t="shared" si="5"/>
        <v>97</v>
      </c>
      <c r="N21" s="11">
        <f t="shared" si="5"/>
        <v>0</v>
      </c>
      <c r="O21" s="74">
        <f t="shared" si="0"/>
        <v>7576</v>
      </c>
    </row>
    <row r="22" spans="1:15" ht="21" customHeight="1" thickBot="1">
      <c r="A22" s="122"/>
      <c r="B22" s="125"/>
      <c r="C22" s="13" t="s">
        <v>18</v>
      </c>
      <c r="D22" s="14">
        <f aca="true" t="shared" si="6" ref="D22:N22">D13+D16+D19</f>
        <v>15662</v>
      </c>
      <c r="E22" s="14">
        <f t="shared" si="6"/>
        <v>10646</v>
      </c>
      <c r="F22" s="14">
        <f t="shared" si="6"/>
        <v>2058</v>
      </c>
      <c r="G22" s="14">
        <f t="shared" si="6"/>
        <v>3494</v>
      </c>
      <c r="H22" s="14">
        <f t="shared" si="6"/>
        <v>3009</v>
      </c>
      <c r="I22" s="14">
        <f t="shared" si="6"/>
        <v>2974</v>
      </c>
      <c r="J22" s="14">
        <f t="shared" si="6"/>
        <v>1987</v>
      </c>
      <c r="K22" s="14">
        <f t="shared" si="6"/>
        <v>14757</v>
      </c>
      <c r="L22" s="14">
        <f t="shared" si="6"/>
        <v>5321</v>
      </c>
      <c r="M22" s="14">
        <f t="shared" si="6"/>
        <v>1946</v>
      </c>
      <c r="N22" s="14">
        <f t="shared" si="6"/>
        <v>13</v>
      </c>
      <c r="O22" s="75">
        <f t="shared" si="0"/>
        <v>61854</v>
      </c>
    </row>
    <row r="23" spans="1:15" ht="21" customHeight="1">
      <c r="A23" s="120" t="s">
        <v>22</v>
      </c>
      <c r="B23" s="126" t="s">
        <v>15</v>
      </c>
      <c r="C23" s="7" t="s">
        <v>16</v>
      </c>
      <c r="D23" s="8">
        <v>50</v>
      </c>
      <c r="E23" s="9">
        <v>38</v>
      </c>
      <c r="F23" s="9">
        <v>4</v>
      </c>
      <c r="G23" s="9">
        <v>9</v>
      </c>
      <c r="H23" s="9">
        <v>30</v>
      </c>
      <c r="I23" s="9">
        <v>27</v>
      </c>
      <c r="J23" s="9">
        <v>12</v>
      </c>
      <c r="K23" s="9">
        <v>71</v>
      </c>
      <c r="L23" s="9">
        <v>13</v>
      </c>
      <c r="M23" s="9">
        <v>13</v>
      </c>
      <c r="N23" s="9"/>
      <c r="O23" s="73">
        <f t="shared" si="0"/>
        <v>267</v>
      </c>
    </row>
    <row r="24" spans="1:15" ht="21" customHeight="1">
      <c r="A24" s="121"/>
      <c r="B24" s="124"/>
      <c r="C24" s="10" t="s">
        <v>17</v>
      </c>
      <c r="D24" s="11">
        <v>283</v>
      </c>
      <c r="E24" s="12">
        <v>135</v>
      </c>
      <c r="F24" s="12">
        <v>27</v>
      </c>
      <c r="G24" s="12">
        <v>76</v>
      </c>
      <c r="H24" s="12">
        <v>88</v>
      </c>
      <c r="I24" s="12">
        <v>11</v>
      </c>
      <c r="J24" s="12"/>
      <c r="K24" s="12">
        <v>263</v>
      </c>
      <c r="L24" s="12">
        <v>88</v>
      </c>
      <c r="M24" s="12">
        <v>19</v>
      </c>
      <c r="N24" s="12"/>
      <c r="O24" s="74">
        <f t="shared" si="0"/>
        <v>990</v>
      </c>
    </row>
    <row r="25" spans="1:15" ht="21" customHeight="1">
      <c r="A25" s="121"/>
      <c r="B25" s="124"/>
      <c r="C25" s="10" t="s">
        <v>18</v>
      </c>
      <c r="D25" s="11">
        <f aca="true" t="shared" si="7" ref="D25:N25">SUM(D23:D24)</f>
        <v>333</v>
      </c>
      <c r="E25" s="11">
        <f t="shared" si="7"/>
        <v>173</v>
      </c>
      <c r="F25" s="11">
        <f t="shared" si="7"/>
        <v>31</v>
      </c>
      <c r="G25" s="11">
        <f t="shared" si="7"/>
        <v>85</v>
      </c>
      <c r="H25" s="11">
        <f t="shared" si="7"/>
        <v>118</v>
      </c>
      <c r="I25" s="11">
        <f t="shared" si="7"/>
        <v>38</v>
      </c>
      <c r="J25" s="11">
        <f t="shared" si="7"/>
        <v>12</v>
      </c>
      <c r="K25" s="11">
        <f t="shared" si="7"/>
        <v>334</v>
      </c>
      <c r="L25" s="11">
        <f t="shared" si="7"/>
        <v>101</v>
      </c>
      <c r="M25" s="11">
        <f t="shared" si="7"/>
        <v>32</v>
      </c>
      <c r="N25" s="11">
        <f t="shared" si="7"/>
        <v>0</v>
      </c>
      <c r="O25" s="74">
        <f t="shared" si="0"/>
        <v>1257</v>
      </c>
    </row>
    <row r="26" spans="1:15" ht="21" customHeight="1">
      <c r="A26" s="121"/>
      <c r="B26" s="124" t="s">
        <v>19</v>
      </c>
      <c r="C26" s="10" t="s">
        <v>16</v>
      </c>
      <c r="D26" s="11">
        <v>285</v>
      </c>
      <c r="E26" s="12">
        <v>219</v>
      </c>
      <c r="F26" s="12">
        <v>41</v>
      </c>
      <c r="G26" s="12">
        <v>87</v>
      </c>
      <c r="H26" s="12">
        <v>96</v>
      </c>
      <c r="I26" s="12">
        <v>60</v>
      </c>
      <c r="J26" s="12">
        <v>34</v>
      </c>
      <c r="K26" s="12">
        <v>299</v>
      </c>
      <c r="L26" s="12">
        <v>88</v>
      </c>
      <c r="M26" s="12">
        <v>93</v>
      </c>
      <c r="N26" s="12"/>
      <c r="O26" s="74">
        <f t="shared" si="0"/>
        <v>1302</v>
      </c>
    </row>
    <row r="27" spans="1:15" ht="21" customHeight="1">
      <c r="A27" s="121"/>
      <c r="B27" s="124"/>
      <c r="C27" s="10" t="s">
        <v>17</v>
      </c>
      <c r="D27" s="11">
        <v>50</v>
      </c>
      <c r="E27" s="12">
        <v>56</v>
      </c>
      <c r="F27" s="12">
        <v>16</v>
      </c>
      <c r="G27" s="12">
        <v>26</v>
      </c>
      <c r="H27" s="12">
        <v>33</v>
      </c>
      <c r="I27" s="12"/>
      <c r="J27" s="12"/>
      <c r="K27" s="12">
        <v>21</v>
      </c>
      <c r="L27" s="12">
        <v>6</v>
      </c>
      <c r="M27" s="12">
        <v>9</v>
      </c>
      <c r="N27" s="12"/>
      <c r="O27" s="74">
        <f t="shared" si="0"/>
        <v>217</v>
      </c>
    </row>
    <row r="28" spans="1:15" ht="21" customHeight="1">
      <c r="A28" s="121"/>
      <c r="B28" s="124"/>
      <c r="C28" s="10" t="s">
        <v>18</v>
      </c>
      <c r="D28" s="11">
        <f aca="true" t="shared" si="8" ref="D28:N28">SUM(D26:D27)</f>
        <v>335</v>
      </c>
      <c r="E28" s="11">
        <f t="shared" si="8"/>
        <v>275</v>
      </c>
      <c r="F28" s="11">
        <f t="shared" si="8"/>
        <v>57</v>
      </c>
      <c r="G28" s="11">
        <f t="shared" si="8"/>
        <v>113</v>
      </c>
      <c r="H28" s="11">
        <f t="shared" si="8"/>
        <v>129</v>
      </c>
      <c r="I28" s="11">
        <f t="shared" si="8"/>
        <v>60</v>
      </c>
      <c r="J28" s="11">
        <f t="shared" si="8"/>
        <v>34</v>
      </c>
      <c r="K28" s="11">
        <f t="shared" si="8"/>
        <v>320</v>
      </c>
      <c r="L28" s="11">
        <f t="shared" si="8"/>
        <v>94</v>
      </c>
      <c r="M28" s="11">
        <f t="shared" si="8"/>
        <v>102</v>
      </c>
      <c r="N28" s="11">
        <f t="shared" si="8"/>
        <v>0</v>
      </c>
      <c r="O28" s="74">
        <f t="shared" si="0"/>
        <v>1519</v>
      </c>
    </row>
    <row r="29" spans="1:15" ht="21" customHeight="1">
      <c r="A29" s="121"/>
      <c r="B29" s="124" t="s">
        <v>21</v>
      </c>
      <c r="C29" s="10" t="s">
        <v>16</v>
      </c>
      <c r="D29" s="11">
        <f aca="true" t="shared" si="9" ref="D29:N29">SUM(D23,D26)</f>
        <v>335</v>
      </c>
      <c r="E29" s="11">
        <f t="shared" si="9"/>
        <v>257</v>
      </c>
      <c r="F29" s="11">
        <f t="shared" si="9"/>
        <v>45</v>
      </c>
      <c r="G29" s="11">
        <f t="shared" si="9"/>
        <v>96</v>
      </c>
      <c r="H29" s="11">
        <f t="shared" si="9"/>
        <v>126</v>
      </c>
      <c r="I29" s="11">
        <f t="shared" si="9"/>
        <v>87</v>
      </c>
      <c r="J29" s="11">
        <f t="shared" si="9"/>
        <v>46</v>
      </c>
      <c r="K29" s="11">
        <f t="shared" si="9"/>
        <v>370</v>
      </c>
      <c r="L29" s="11">
        <f t="shared" si="9"/>
        <v>101</v>
      </c>
      <c r="M29" s="11">
        <f t="shared" si="9"/>
        <v>106</v>
      </c>
      <c r="N29" s="11">
        <f t="shared" si="9"/>
        <v>0</v>
      </c>
      <c r="O29" s="74">
        <f t="shared" si="0"/>
        <v>1569</v>
      </c>
    </row>
    <row r="30" spans="1:15" ht="21" customHeight="1">
      <c r="A30" s="121"/>
      <c r="B30" s="124"/>
      <c r="C30" s="10" t="s">
        <v>17</v>
      </c>
      <c r="D30" s="11">
        <f aca="true" t="shared" si="10" ref="D30:N30">SUM(D24,D27)</f>
        <v>333</v>
      </c>
      <c r="E30" s="11">
        <f t="shared" si="10"/>
        <v>191</v>
      </c>
      <c r="F30" s="11">
        <f t="shared" si="10"/>
        <v>43</v>
      </c>
      <c r="G30" s="11">
        <f t="shared" si="10"/>
        <v>102</v>
      </c>
      <c r="H30" s="11">
        <f t="shared" si="10"/>
        <v>121</v>
      </c>
      <c r="I30" s="11">
        <f t="shared" si="10"/>
        <v>11</v>
      </c>
      <c r="J30" s="11">
        <f t="shared" si="10"/>
        <v>0</v>
      </c>
      <c r="K30" s="11">
        <f t="shared" si="10"/>
        <v>284</v>
      </c>
      <c r="L30" s="11">
        <f t="shared" si="10"/>
        <v>94</v>
      </c>
      <c r="M30" s="11">
        <f t="shared" si="10"/>
        <v>28</v>
      </c>
      <c r="N30" s="11">
        <f t="shared" si="10"/>
        <v>0</v>
      </c>
      <c r="O30" s="74">
        <f t="shared" si="0"/>
        <v>1207</v>
      </c>
    </row>
    <row r="31" spans="1:15" ht="21" customHeight="1" thickBot="1">
      <c r="A31" s="122"/>
      <c r="B31" s="125"/>
      <c r="C31" s="13" t="s">
        <v>18</v>
      </c>
      <c r="D31" s="14">
        <f aca="true" t="shared" si="11" ref="D31:N31">SUM(D29:D30)</f>
        <v>668</v>
      </c>
      <c r="E31" s="14">
        <f t="shared" si="11"/>
        <v>448</v>
      </c>
      <c r="F31" s="14">
        <f t="shared" si="11"/>
        <v>88</v>
      </c>
      <c r="G31" s="14">
        <f t="shared" si="11"/>
        <v>198</v>
      </c>
      <c r="H31" s="14">
        <f t="shared" si="11"/>
        <v>247</v>
      </c>
      <c r="I31" s="14">
        <f t="shared" si="11"/>
        <v>98</v>
      </c>
      <c r="J31" s="14">
        <f t="shared" si="11"/>
        <v>46</v>
      </c>
      <c r="K31" s="14">
        <f t="shared" si="11"/>
        <v>654</v>
      </c>
      <c r="L31" s="14">
        <f t="shared" si="11"/>
        <v>195</v>
      </c>
      <c r="M31" s="14">
        <f t="shared" si="11"/>
        <v>134</v>
      </c>
      <c r="N31" s="14">
        <f t="shared" si="11"/>
        <v>0</v>
      </c>
      <c r="O31" s="75">
        <f t="shared" si="0"/>
        <v>2776</v>
      </c>
    </row>
    <row r="32" spans="1:15" ht="21" customHeight="1">
      <c r="A32" s="120" t="s">
        <v>23</v>
      </c>
      <c r="B32" s="126" t="s">
        <v>15</v>
      </c>
      <c r="C32" s="7" t="s">
        <v>16</v>
      </c>
      <c r="D32" s="8">
        <v>33394</v>
      </c>
      <c r="E32" s="9">
        <v>19761</v>
      </c>
      <c r="F32" s="9">
        <v>3652</v>
      </c>
      <c r="G32" s="9">
        <v>6420</v>
      </c>
      <c r="H32" s="9">
        <v>7322</v>
      </c>
      <c r="I32" s="9">
        <v>4010</v>
      </c>
      <c r="J32" s="9">
        <v>3248</v>
      </c>
      <c r="K32" s="9">
        <v>29559</v>
      </c>
      <c r="L32" s="9">
        <v>8338</v>
      </c>
      <c r="M32" s="9">
        <v>8495</v>
      </c>
      <c r="N32" s="9">
        <v>2132</v>
      </c>
      <c r="O32" s="73">
        <f t="shared" si="0"/>
        <v>124199</v>
      </c>
    </row>
    <row r="33" spans="1:15" ht="21" customHeight="1">
      <c r="A33" s="121"/>
      <c r="B33" s="124"/>
      <c r="C33" s="10" t="s">
        <v>17</v>
      </c>
      <c r="D33" s="11">
        <v>196</v>
      </c>
      <c r="E33" s="12">
        <v>56</v>
      </c>
      <c r="F33" s="12">
        <v>2</v>
      </c>
      <c r="G33" s="12">
        <v>14</v>
      </c>
      <c r="H33" s="12">
        <v>35</v>
      </c>
      <c r="I33" s="12">
        <v>2</v>
      </c>
      <c r="J33" s="12">
        <v>8</v>
      </c>
      <c r="K33" s="12">
        <v>47</v>
      </c>
      <c r="L33" s="12">
        <v>5</v>
      </c>
      <c r="M33" s="12">
        <v>19</v>
      </c>
      <c r="N33" s="12"/>
      <c r="O33" s="74">
        <f t="shared" si="0"/>
        <v>384</v>
      </c>
    </row>
    <row r="34" spans="1:15" ht="21" customHeight="1">
      <c r="A34" s="121"/>
      <c r="B34" s="124"/>
      <c r="C34" s="10" t="s">
        <v>18</v>
      </c>
      <c r="D34" s="11">
        <f aca="true" t="shared" si="12" ref="D34:N34">SUM(D32:D33)</f>
        <v>33590</v>
      </c>
      <c r="E34" s="11">
        <f t="shared" si="12"/>
        <v>19817</v>
      </c>
      <c r="F34" s="11">
        <f t="shared" si="12"/>
        <v>3654</v>
      </c>
      <c r="G34" s="11">
        <f t="shared" si="12"/>
        <v>6434</v>
      </c>
      <c r="H34" s="11">
        <f t="shared" si="12"/>
        <v>7357</v>
      </c>
      <c r="I34" s="11">
        <f t="shared" si="12"/>
        <v>4012</v>
      </c>
      <c r="J34" s="11">
        <f t="shared" si="12"/>
        <v>3256</v>
      </c>
      <c r="K34" s="11">
        <f t="shared" si="12"/>
        <v>29606</v>
      </c>
      <c r="L34" s="11">
        <f t="shared" si="12"/>
        <v>8343</v>
      </c>
      <c r="M34" s="11">
        <f t="shared" si="12"/>
        <v>8514</v>
      </c>
      <c r="N34" s="11">
        <f t="shared" si="12"/>
        <v>2132</v>
      </c>
      <c r="O34" s="74">
        <f t="shared" si="0"/>
        <v>124583</v>
      </c>
    </row>
    <row r="35" spans="1:15" ht="21" customHeight="1">
      <c r="A35" s="121"/>
      <c r="B35" s="124" t="s">
        <v>19</v>
      </c>
      <c r="C35" s="10" t="s">
        <v>16</v>
      </c>
      <c r="D35" s="11">
        <v>51725</v>
      </c>
      <c r="E35" s="12">
        <v>30742</v>
      </c>
      <c r="F35" s="12">
        <v>5859</v>
      </c>
      <c r="G35" s="12">
        <v>9866</v>
      </c>
      <c r="H35" s="12">
        <v>11451</v>
      </c>
      <c r="I35" s="12">
        <v>5976</v>
      </c>
      <c r="J35" s="12">
        <v>5232</v>
      </c>
      <c r="K35" s="12">
        <v>48642</v>
      </c>
      <c r="L35" s="12">
        <v>14203</v>
      </c>
      <c r="M35" s="12">
        <v>11078</v>
      </c>
      <c r="N35" s="12">
        <v>2456</v>
      </c>
      <c r="O35" s="74">
        <f t="shared" si="0"/>
        <v>194774</v>
      </c>
    </row>
    <row r="36" spans="1:15" ht="21" customHeight="1">
      <c r="A36" s="121"/>
      <c r="B36" s="124"/>
      <c r="C36" s="10" t="s">
        <v>17</v>
      </c>
      <c r="D36" s="11">
        <v>799</v>
      </c>
      <c r="E36" s="12">
        <v>454</v>
      </c>
      <c r="F36" s="12">
        <v>28</v>
      </c>
      <c r="G36" s="12">
        <v>91</v>
      </c>
      <c r="H36" s="12">
        <v>83</v>
      </c>
      <c r="I36" s="12">
        <v>22</v>
      </c>
      <c r="J36" s="12">
        <v>24</v>
      </c>
      <c r="K36" s="12">
        <v>443</v>
      </c>
      <c r="L36" s="12">
        <v>84</v>
      </c>
      <c r="M36" s="12">
        <v>93</v>
      </c>
      <c r="N36" s="12"/>
      <c r="O36" s="74">
        <f t="shared" si="0"/>
        <v>2121</v>
      </c>
    </row>
    <row r="37" spans="1:15" ht="21" customHeight="1">
      <c r="A37" s="121"/>
      <c r="B37" s="124"/>
      <c r="C37" s="10" t="s">
        <v>18</v>
      </c>
      <c r="D37" s="11">
        <f aca="true" t="shared" si="13" ref="D37:N37">SUM(D35:D36)</f>
        <v>52524</v>
      </c>
      <c r="E37" s="11">
        <f t="shared" si="13"/>
        <v>31196</v>
      </c>
      <c r="F37" s="11">
        <f t="shared" si="13"/>
        <v>5887</v>
      </c>
      <c r="G37" s="11">
        <f t="shared" si="13"/>
        <v>9957</v>
      </c>
      <c r="H37" s="11">
        <f t="shared" si="13"/>
        <v>11534</v>
      </c>
      <c r="I37" s="11">
        <f t="shared" si="13"/>
        <v>5998</v>
      </c>
      <c r="J37" s="11">
        <f t="shared" si="13"/>
        <v>5256</v>
      </c>
      <c r="K37" s="11">
        <f t="shared" si="13"/>
        <v>49085</v>
      </c>
      <c r="L37" s="11">
        <f t="shared" si="13"/>
        <v>14287</v>
      </c>
      <c r="M37" s="11">
        <f t="shared" si="13"/>
        <v>11171</v>
      </c>
      <c r="N37" s="11">
        <f t="shared" si="13"/>
        <v>2456</v>
      </c>
      <c r="O37" s="74">
        <f t="shared" si="0"/>
        <v>196895</v>
      </c>
    </row>
    <row r="38" spans="1:15" ht="21" customHeight="1">
      <c r="A38" s="121"/>
      <c r="B38" s="124" t="s">
        <v>21</v>
      </c>
      <c r="C38" s="10" t="s">
        <v>16</v>
      </c>
      <c r="D38" s="11">
        <f aca="true" t="shared" si="14" ref="D38:N38">D35+D32</f>
        <v>85119</v>
      </c>
      <c r="E38" s="11">
        <f t="shared" si="14"/>
        <v>50503</v>
      </c>
      <c r="F38" s="11">
        <f t="shared" si="14"/>
        <v>9511</v>
      </c>
      <c r="G38" s="11">
        <f t="shared" si="14"/>
        <v>16286</v>
      </c>
      <c r="H38" s="11">
        <f t="shared" si="14"/>
        <v>18773</v>
      </c>
      <c r="I38" s="11">
        <f t="shared" si="14"/>
        <v>9986</v>
      </c>
      <c r="J38" s="11">
        <f t="shared" si="14"/>
        <v>8480</v>
      </c>
      <c r="K38" s="11">
        <f t="shared" si="14"/>
        <v>78201</v>
      </c>
      <c r="L38" s="11">
        <f t="shared" si="14"/>
        <v>22541</v>
      </c>
      <c r="M38" s="11">
        <f t="shared" si="14"/>
        <v>19573</v>
      </c>
      <c r="N38" s="11">
        <f t="shared" si="14"/>
        <v>4588</v>
      </c>
      <c r="O38" s="74">
        <f t="shared" si="0"/>
        <v>318973</v>
      </c>
    </row>
    <row r="39" spans="1:15" ht="21" customHeight="1">
      <c r="A39" s="121"/>
      <c r="B39" s="124"/>
      <c r="C39" s="10" t="s">
        <v>17</v>
      </c>
      <c r="D39" s="11">
        <f aca="true" t="shared" si="15" ref="D39:N39">D36+D33</f>
        <v>995</v>
      </c>
      <c r="E39" s="11">
        <f t="shared" si="15"/>
        <v>510</v>
      </c>
      <c r="F39" s="11">
        <f t="shared" si="15"/>
        <v>30</v>
      </c>
      <c r="G39" s="11">
        <f t="shared" si="15"/>
        <v>105</v>
      </c>
      <c r="H39" s="11">
        <f t="shared" si="15"/>
        <v>118</v>
      </c>
      <c r="I39" s="11">
        <f t="shared" si="15"/>
        <v>24</v>
      </c>
      <c r="J39" s="11">
        <f t="shared" si="15"/>
        <v>32</v>
      </c>
      <c r="K39" s="11">
        <f t="shared" si="15"/>
        <v>490</v>
      </c>
      <c r="L39" s="11">
        <f t="shared" si="15"/>
        <v>89</v>
      </c>
      <c r="M39" s="11">
        <f t="shared" si="15"/>
        <v>112</v>
      </c>
      <c r="N39" s="11">
        <f t="shared" si="15"/>
        <v>0</v>
      </c>
      <c r="O39" s="74">
        <f t="shared" si="0"/>
        <v>2505</v>
      </c>
    </row>
    <row r="40" spans="1:15" ht="21" customHeight="1" thickBot="1">
      <c r="A40" s="122"/>
      <c r="B40" s="125"/>
      <c r="C40" s="13" t="s">
        <v>18</v>
      </c>
      <c r="D40" s="14">
        <f aca="true" t="shared" si="16" ref="D40:N40">SUM(D38:D39)</f>
        <v>86114</v>
      </c>
      <c r="E40" s="14">
        <f t="shared" si="16"/>
        <v>51013</v>
      </c>
      <c r="F40" s="14">
        <f t="shared" si="16"/>
        <v>9541</v>
      </c>
      <c r="G40" s="14">
        <f t="shared" si="16"/>
        <v>16391</v>
      </c>
      <c r="H40" s="14">
        <f t="shared" si="16"/>
        <v>18891</v>
      </c>
      <c r="I40" s="14">
        <f t="shared" si="16"/>
        <v>10010</v>
      </c>
      <c r="J40" s="14">
        <f t="shared" si="16"/>
        <v>8512</v>
      </c>
      <c r="K40" s="14">
        <f t="shared" si="16"/>
        <v>78691</v>
      </c>
      <c r="L40" s="14">
        <f t="shared" si="16"/>
        <v>22630</v>
      </c>
      <c r="M40" s="14">
        <f t="shared" si="16"/>
        <v>19685</v>
      </c>
      <c r="N40" s="14">
        <f t="shared" si="16"/>
        <v>4588</v>
      </c>
      <c r="O40" s="75">
        <f t="shared" si="0"/>
        <v>321478</v>
      </c>
    </row>
    <row r="41" spans="1:15" ht="21" customHeight="1">
      <c r="A41" s="102" t="s">
        <v>24</v>
      </c>
      <c r="B41" s="103"/>
      <c r="C41" s="7" t="s">
        <v>16</v>
      </c>
      <c r="D41" s="8">
        <v>2876</v>
      </c>
      <c r="E41" s="9">
        <v>1866</v>
      </c>
      <c r="F41" s="9">
        <v>388</v>
      </c>
      <c r="G41" s="9">
        <v>641</v>
      </c>
      <c r="H41" s="9">
        <v>825</v>
      </c>
      <c r="I41" s="9">
        <v>446</v>
      </c>
      <c r="J41" s="9">
        <v>296</v>
      </c>
      <c r="K41" s="9">
        <v>2530</v>
      </c>
      <c r="L41" s="9">
        <v>1003</v>
      </c>
      <c r="M41" s="9">
        <v>476</v>
      </c>
      <c r="N41" s="9">
        <v>2</v>
      </c>
      <c r="O41" s="73">
        <f t="shared" si="0"/>
        <v>11347</v>
      </c>
    </row>
    <row r="42" spans="1:15" ht="21" customHeight="1">
      <c r="A42" s="104"/>
      <c r="B42" s="105"/>
      <c r="C42" s="10" t="s">
        <v>17</v>
      </c>
      <c r="D42" s="11">
        <v>1447</v>
      </c>
      <c r="E42" s="12">
        <v>736</v>
      </c>
      <c r="F42" s="12">
        <v>231</v>
      </c>
      <c r="G42" s="12">
        <v>49</v>
      </c>
      <c r="H42" s="12">
        <v>112</v>
      </c>
      <c r="I42" s="12">
        <v>65</v>
      </c>
      <c r="J42" s="12">
        <v>45</v>
      </c>
      <c r="K42" s="12">
        <v>1382</v>
      </c>
      <c r="L42" s="12">
        <v>98</v>
      </c>
      <c r="M42" s="12">
        <v>38</v>
      </c>
      <c r="N42" s="12"/>
      <c r="O42" s="74">
        <f t="shared" si="0"/>
        <v>4203</v>
      </c>
    </row>
    <row r="43" spans="1:15" ht="21" customHeight="1" thickBot="1">
      <c r="A43" s="106"/>
      <c r="B43" s="107"/>
      <c r="C43" s="13" t="s">
        <v>18</v>
      </c>
      <c r="D43" s="14">
        <f aca="true" t="shared" si="17" ref="D43:N43">SUM(D41:D42)</f>
        <v>4323</v>
      </c>
      <c r="E43" s="14">
        <f t="shared" si="17"/>
        <v>2602</v>
      </c>
      <c r="F43" s="14">
        <f t="shared" si="17"/>
        <v>619</v>
      </c>
      <c r="G43" s="14">
        <f t="shared" si="17"/>
        <v>690</v>
      </c>
      <c r="H43" s="14">
        <f t="shared" si="17"/>
        <v>937</v>
      </c>
      <c r="I43" s="14">
        <f t="shared" si="17"/>
        <v>511</v>
      </c>
      <c r="J43" s="14">
        <f t="shared" si="17"/>
        <v>341</v>
      </c>
      <c r="K43" s="14">
        <f t="shared" si="17"/>
        <v>3912</v>
      </c>
      <c r="L43" s="14">
        <f t="shared" si="17"/>
        <v>1101</v>
      </c>
      <c r="M43" s="14">
        <f t="shared" si="17"/>
        <v>514</v>
      </c>
      <c r="N43" s="14">
        <f t="shared" si="17"/>
        <v>2</v>
      </c>
      <c r="O43" s="75">
        <f t="shared" si="0"/>
        <v>15550</v>
      </c>
    </row>
    <row r="44" spans="1:15" ht="21" customHeight="1">
      <c r="A44" s="102" t="s">
        <v>25</v>
      </c>
      <c r="B44" s="103"/>
      <c r="C44" s="7" t="s">
        <v>16</v>
      </c>
      <c r="D44" s="8">
        <v>2025</v>
      </c>
      <c r="E44" s="9">
        <v>1191</v>
      </c>
      <c r="F44" s="9">
        <v>255</v>
      </c>
      <c r="G44" s="9">
        <v>437</v>
      </c>
      <c r="H44" s="9">
        <v>454</v>
      </c>
      <c r="I44" s="9">
        <v>319</v>
      </c>
      <c r="J44" s="9">
        <v>179</v>
      </c>
      <c r="K44" s="9">
        <v>678</v>
      </c>
      <c r="L44" s="9">
        <v>794</v>
      </c>
      <c r="M44" s="9">
        <v>156</v>
      </c>
      <c r="N44" s="9"/>
      <c r="O44" s="73">
        <f t="shared" si="0"/>
        <v>6488</v>
      </c>
    </row>
    <row r="45" spans="1:15" ht="21" customHeight="1">
      <c r="A45" s="104"/>
      <c r="B45" s="105"/>
      <c r="C45" s="10" t="s">
        <v>17</v>
      </c>
      <c r="D45" s="11">
        <v>7</v>
      </c>
      <c r="E45" s="12"/>
      <c r="F45" s="12"/>
      <c r="G45" s="12">
        <v>3</v>
      </c>
      <c r="H45" s="12"/>
      <c r="I45" s="12"/>
      <c r="J45" s="12">
        <v>2</v>
      </c>
      <c r="K45" s="12">
        <v>13</v>
      </c>
      <c r="L45" s="12">
        <v>1</v>
      </c>
      <c r="M45" s="12"/>
      <c r="N45" s="12"/>
      <c r="O45" s="74">
        <f t="shared" si="0"/>
        <v>26</v>
      </c>
    </row>
    <row r="46" spans="1:15" ht="21" customHeight="1" thickBot="1">
      <c r="A46" s="106"/>
      <c r="B46" s="107"/>
      <c r="C46" s="13" t="s">
        <v>18</v>
      </c>
      <c r="D46" s="14">
        <f aca="true" t="shared" si="18" ref="D46:N46">SUM(D44:D45)</f>
        <v>2032</v>
      </c>
      <c r="E46" s="14">
        <f t="shared" si="18"/>
        <v>1191</v>
      </c>
      <c r="F46" s="14">
        <f t="shared" si="18"/>
        <v>255</v>
      </c>
      <c r="G46" s="14">
        <f t="shared" si="18"/>
        <v>440</v>
      </c>
      <c r="H46" s="14">
        <f t="shared" si="18"/>
        <v>454</v>
      </c>
      <c r="I46" s="14">
        <f t="shared" si="18"/>
        <v>319</v>
      </c>
      <c r="J46" s="14">
        <f t="shared" si="18"/>
        <v>181</v>
      </c>
      <c r="K46" s="14">
        <f t="shared" si="18"/>
        <v>691</v>
      </c>
      <c r="L46" s="14">
        <f t="shared" si="18"/>
        <v>795</v>
      </c>
      <c r="M46" s="14">
        <f t="shared" si="18"/>
        <v>156</v>
      </c>
      <c r="N46" s="14">
        <f t="shared" si="18"/>
        <v>0</v>
      </c>
      <c r="O46" s="75">
        <f t="shared" si="0"/>
        <v>6514</v>
      </c>
    </row>
    <row r="47" spans="1:15" ht="21" customHeight="1" thickBot="1">
      <c r="A47" s="108" t="s">
        <v>26</v>
      </c>
      <c r="B47" s="109"/>
      <c r="C47" s="110"/>
      <c r="D47" s="15">
        <f aca="true" t="shared" si="19" ref="D47:N47">D22+D31+D40+D43+D46</f>
        <v>108799</v>
      </c>
      <c r="E47" s="15">
        <f t="shared" si="19"/>
        <v>65900</v>
      </c>
      <c r="F47" s="15">
        <f t="shared" si="19"/>
        <v>12561</v>
      </c>
      <c r="G47" s="15">
        <f t="shared" si="19"/>
        <v>21213</v>
      </c>
      <c r="H47" s="15">
        <f t="shared" si="19"/>
        <v>23538</v>
      </c>
      <c r="I47" s="15">
        <f t="shared" si="19"/>
        <v>13912</v>
      </c>
      <c r="J47" s="15">
        <f t="shared" si="19"/>
        <v>11067</v>
      </c>
      <c r="K47" s="15">
        <f t="shared" si="19"/>
        <v>98705</v>
      </c>
      <c r="L47" s="15">
        <f t="shared" si="19"/>
        <v>30042</v>
      </c>
      <c r="M47" s="15">
        <f t="shared" si="19"/>
        <v>22435</v>
      </c>
      <c r="N47" s="15">
        <f t="shared" si="19"/>
        <v>4603</v>
      </c>
      <c r="O47" s="73">
        <f t="shared" si="0"/>
        <v>408172</v>
      </c>
    </row>
    <row r="48" spans="1:15" ht="21" customHeight="1" thickBot="1">
      <c r="A48" s="108" t="s">
        <v>27</v>
      </c>
      <c r="B48" s="109"/>
      <c r="C48" s="110"/>
      <c r="D48" s="15">
        <v>2545</v>
      </c>
      <c r="E48" s="16">
        <v>1362</v>
      </c>
      <c r="F48" s="16">
        <v>296</v>
      </c>
      <c r="G48" s="16">
        <v>416</v>
      </c>
      <c r="H48" s="16">
        <v>414</v>
      </c>
      <c r="I48" s="16">
        <v>306</v>
      </c>
      <c r="J48" s="16">
        <v>211</v>
      </c>
      <c r="K48" s="16">
        <v>1913</v>
      </c>
      <c r="L48" s="16">
        <v>568</v>
      </c>
      <c r="M48" s="16">
        <v>723</v>
      </c>
      <c r="N48" s="16">
        <v>245</v>
      </c>
      <c r="O48" s="73">
        <f t="shared" si="0"/>
        <v>8754</v>
      </c>
    </row>
    <row r="49" spans="1:15" ht="21" customHeight="1" thickBot="1">
      <c r="A49" s="108" t="s">
        <v>28</v>
      </c>
      <c r="B49" s="109"/>
      <c r="C49" s="110"/>
      <c r="D49" s="15">
        <f aca="true" t="shared" si="20" ref="D49:N49">SUM(D47:D48)</f>
        <v>111344</v>
      </c>
      <c r="E49" s="15">
        <f t="shared" si="20"/>
        <v>67262</v>
      </c>
      <c r="F49" s="15">
        <f t="shared" si="20"/>
        <v>12857</v>
      </c>
      <c r="G49" s="15">
        <f t="shared" si="20"/>
        <v>21629</v>
      </c>
      <c r="H49" s="15">
        <f t="shared" si="20"/>
        <v>23952</v>
      </c>
      <c r="I49" s="15">
        <f t="shared" si="20"/>
        <v>14218</v>
      </c>
      <c r="J49" s="15">
        <f t="shared" si="20"/>
        <v>11278</v>
      </c>
      <c r="K49" s="15">
        <f t="shared" si="20"/>
        <v>100618</v>
      </c>
      <c r="L49" s="15">
        <f t="shared" si="20"/>
        <v>30610</v>
      </c>
      <c r="M49" s="15">
        <f t="shared" si="20"/>
        <v>23158</v>
      </c>
      <c r="N49" s="15">
        <f t="shared" si="20"/>
        <v>4848</v>
      </c>
      <c r="O49" s="73">
        <f t="shared" si="0"/>
        <v>416926</v>
      </c>
    </row>
    <row r="50" spans="1:15" ht="21" customHeight="1">
      <c r="A50" s="111" t="s">
        <v>29</v>
      </c>
      <c r="B50" s="123" t="s">
        <v>30</v>
      </c>
      <c r="C50" s="17" t="s">
        <v>31</v>
      </c>
      <c r="D50" s="18">
        <v>60488</v>
      </c>
      <c r="E50" s="19">
        <v>41076</v>
      </c>
      <c r="F50" s="19">
        <v>9626</v>
      </c>
      <c r="G50" s="19">
        <v>15286</v>
      </c>
      <c r="H50" s="19">
        <v>13832</v>
      </c>
      <c r="I50" s="19">
        <v>9060</v>
      </c>
      <c r="J50" s="19">
        <v>8317</v>
      </c>
      <c r="K50" s="19">
        <v>50087</v>
      </c>
      <c r="L50" s="19">
        <v>14898</v>
      </c>
      <c r="M50" s="19">
        <v>9317</v>
      </c>
      <c r="N50" s="19"/>
      <c r="O50" s="73">
        <f t="shared" si="0"/>
        <v>231987</v>
      </c>
    </row>
    <row r="51" spans="1:15" ht="21" customHeight="1">
      <c r="A51" s="112"/>
      <c r="B51" s="105"/>
      <c r="C51" s="10" t="s">
        <v>32</v>
      </c>
      <c r="D51" s="11">
        <v>17073</v>
      </c>
      <c r="E51" s="12">
        <v>17404</v>
      </c>
      <c r="F51" s="12">
        <v>4344</v>
      </c>
      <c r="G51" s="12">
        <v>7237</v>
      </c>
      <c r="H51" s="12">
        <v>5148</v>
      </c>
      <c r="I51" s="12">
        <v>6904</v>
      </c>
      <c r="J51" s="12">
        <v>4994</v>
      </c>
      <c r="K51" s="12">
        <v>15999</v>
      </c>
      <c r="L51" s="12">
        <v>7877</v>
      </c>
      <c r="M51" s="12">
        <v>3514</v>
      </c>
      <c r="N51" s="12"/>
      <c r="O51" s="74">
        <f t="shared" si="0"/>
        <v>90494</v>
      </c>
    </row>
    <row r="52" spans="1:15" ht="21" customHeight="1">
      <c r="A52" s="112"/>
      <c r="B52" s="105"/>
      <c r="C52" s="10" t="s">
        <v>18</v>
      </c>
      <c r="D52" s="11">
        <f aca="true" t="shared" si="21" ref="D52:N52">SUM(D50:D51)</f>
        <v>77561</v>
      </c>
      <c r="E52" s="11">
        <f t="shared" si="21"/>
        <v>58480</v>
      </c>
      <c r="F52" s="11">
        <f t="shared" si="21"/>
        <v>13970</v>
      </c>
      <c r="G52" s="11">
        <f t="shared" si="21"/>
        <v>22523</v>
      </c>
      <c r="H52" s="11">
        <f t="shared" si="21"/>
        <v>18980</v>
      </c>
      <c r="I52" s="11">
        <f t="shared" si="21"/>
        <v>15964</v>
      </c>
      <c r="J52" s="11">
        <f t="shared" si="21"/>
        <v>13311</v>
      </c>
      <c r="K52" s="11">
        <f t="shared" si="21"/>
        <v>66086</v>
      </c>
      <c r="L52" s="11">
        <f t="shared" si="21"/>
        <v>22775</v>
      </c>
      <c r="M52" s="11">
        <f t="shared" si="21"/>
        <v>12831</v>
      </c>
      <c r="N52" s="11">
        <f t="shared" si="21"/>
        <v>0</v>
      </c>
      <c r="O52" s="74">
        <f t="shared" si="0"/>
        <v>322481</v>
      </c>
    </row>
    <row r="53" spans="1:15" ht="21" customHeight="1">
      <c r="A53" s="112"/>
      <c r="B53" s="98" t="s">
        <v>33</v>
      </c>
      <c r="C53" s="99"/>
      <c r="D53" s="11">
        <v>412</v>
      </c>
      <c r="E53" s="12">
        <v>311</v>
      </c>
      <c r="F53" s="12">
        <v>81</v>
      </c>
      <c r="G53" s="12">
        <v>141</v>
      </c>
      <c r="H53" s="12">
        <v>71</v>
      </c>
      <c r="I53" s="12">
        <v>79</v>
      </c>
      <c r="J53" s="12">
        <v>60</v>
      </c>
      <c r="K53" s="12">
        <v>287</v>
      </c>
      <c r="L53" s="12">
        <v>117</v>
      </c>
      <c r="M53" s="12">
        <v>75</v>
      </c>
      <c r="N53" s="12"/>
      <c r="O53" s="74">
        <f t="shared" si="0"/>
        <v>1634</v>
      </c>
    </row>
    <row r="54" spans="1:15" ht="21" customHeight="1" thickBot="1">
      <c r="A54" s="113"/>
      <c r="B54" s="100" t="s">
        <v>34</v>
      </c>
      <c r="C54" s="101"/>
      <c r="D54" s="20">
        <v>3146</v>
      </c>
      <c r="E54" s="21">
        <v>1924</v>
      </c>
      <c r="F54" s="21">
        <v>410</v>
      </c>
      <c r="G54" s="21">
        <v>615</v>
      </c>
      <c r="H54" s="21">
        <v>646</v>
      </c>
      <c r="I54" s="21">
        <v>465</v>
      </c>
      <c r="J54" s="21">
        <v>390</v>
      </c>
      <c r="K54" s="21">
        <v>2132</v>
      </c>
      <c r="L54" s="21">
        <v>802</v>
      </c>
      <c r="M54" s="21">
        <v>878</v>
      </c>
      <c r="N54" s="21">
        <v>378</v>
      </c>
      <c r="O54" s="75">
        <f t="shared" si="0"/>
        <v>11408</v>
      </c>
    </row>
    <row r="55" spans="1:15" ht="21" customHeight="1" thickBot="1">
      <c r="A55" s="114" t="s">
        <v>2</v>
      </c>
      <c r="B55" s="115"/>
      <c r="C55" s="116"/>
      <c r="D55" s="15">
        <f aca="true" t="shared" si="22" ref="D55:N55">SUM(D52:D54)</f>
        <v>81119</v>
      </c>
      <c r="E55" s="16">
        <f t="shared" si="22"/>
        <v>60715</v>
      </c>
      <c r="F55" s="16">
        <f t="shared" si="22"/>
        <v>14461</v>
      </c>
      <c r="G55" s="16">
        <f t="shared" si="22"/>
        <v>23279</v>
      </c>
      <c r="H55" s="16">
        <f t="shared" si="22"/>
        <v>19697</v>
      </c>
      <c r="I55" s="16">
        <f t="shared" si="22"/>
        <v>16508</v>
      </c>
      <c r="J55" s="16">
        <f t="shared" si="22"/>
        <v>13761</v>
      </c>
      <c r="K55" s="16">
        <f t="shared" si="22"/>
        <v>68505</v>
      </c>
      <c r="L55" s="16">
        <f t="shared" si="22"/>
        <v>23694</v>
      </c>
      <c r="M55" s="16">
        <f t="shared" si="22"/>
        <v>13784</v>
      </c>
      <c r="N55" s="16">
        <f t="shared" si="22"/>
        <v>378</v>
      </c>
      <c r="O55" s="73">
        <f t="shared" si="0"/>
        <v>335523</v>
      </c>
    </row>
    <row r="56" spans="1:15" ht="23.25" customHeight="1" thickBot="1">
      <c r="A56" s="117" t="s">
        <v>35</v>
      </c>
      <c r="B56" s="118"/>
      <c r="C56" s="119"/>
      <c r="D56" s="77">
        <f>D49+D55</f>
        <v>192463</v>
      </c>
      <c r="E56" s="78">
        <f aca="true" t="shared" si="23" ref="E56:N56">SUM(E49+E55)</f>
        <v>127977</v>
      </c>
      <c r="F56" s="78">
        <f t="shared" si="23"/>
        <v>27318</v>
      </c>
      <c r="G56" s="78">
        <f t="shared" si="23"/>
        <v>44908</v>
      </c>
      <c r="H56" s="78">
        <f t="shared" si="23"/>
        <v>43649</v>
      </c>
      <c r="I56" s="78">
        <f t="shared" si="23"/>
        <v>30726</v>
      </c>
      <c r="J56" s="78">
        <f t="shared" si="23"/>
        <v>25039</v>
      </c>
      <c r="K56" s="78">
        <f t="shared" si="23"/>
        <v>169123</v>
      </c>
      <c r="L56" s="78">
        <f t="shared" si="23"/>
        <v>54304</v>
      </c>
      <c r="M56" s="78">
        <f t="shared" si="23"/>
        <v>36942</v>
      </c>
      <c r="N56" s="78">
        <f t="shared" si="23"/>
        <v>5226</v>
      </c>
      <c r="O56" s="76">
        <f t="shared" si="0"/>
        <v>752449</v>
      </c>
    </row>
    <row r="59" spans="1:15" ht="13.5">
      <c r="A59" s="96" t="s">
        <v>91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13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</sheetData>
  <sheetProtection/>
  <mergeCells count="43">
    <mergeCell ref="B23:B25"/>
    <mergeCell ref="A8:A10"/>
    <mergeCell ref="B8:B10"/>
    <mergeCell ref="F7:F10"/>
    <mergeCell ref="A7:C7"/>
    <mergeCell ref="A11:A22"/>
    <mergeCell ref="A23:A31"/>
    <mergeCell ref="M5:O5"/>
    <mergeCell ref="M6:O6"/>
    <mergeCell ref="L7:L10"/>
    <mergeCell ref="M7:M10"/>
    <mergeCell ref="N7:N10"/>
    <mergeCell ref="O7:O10"/>
    <mergeCell ref="K7:K10"/>
    <mergeCell ref="J7:J10"/>
    <mergeCell ref="C8:C10"/>
    <mergeCell ref="B38:B40"/>
    <mergeCell ref="I7:I10"/>
    <mergeCell ref="D7:D10"/>
    <mergeCell ref="E7:E10"/>
    <mergeCell ref="B26:B28"/>
    <mergeCell ref="G7:G10"/>
    <mergeCell ref="H7:H10"/>
    <mergeCell ref="A32:A40"/>
    <mergeCell ref="A41:B43"/>
    <mergeCell ref="B50:B52"/>
    <mergeCell ref="B29:B31"/>
    <mergeCell ref="B32:B34"/>
    <mergeCell ref="B11:B13"/>
    <mergeCell ref="B14:B16"/>
    <mergeCell ref="B35:B37"/>
    <mergeCell ref="B17:B19"/>
    <mergeCell ref="B20:B22"/>
    <mergeCell ref="A59:O60"/>
    <mergeCell ref="B53:C53"/>
    <mergeCell ref="B54:C54"/>
    <mergeCell ref="A44:B46"/>
    <mergeCell ref="A47:C47"/>
    <mergeCell ref="A48:C48"/>
    <mergeCell ref="A50:A54"/>
    <mergeCell ref="A49:C49"/>
    <mergeCell ref="A55:C55"/>
    <mergeCell ref="A56:C56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5" ht="15" customHeight="1">
      <c r="A4" s="22"/>
      <c r="B4" s="22"/>
      <c r="C4" s="22"/>
      <c r="D4" s="23"/>
      <c r="E4" s="1" t="s">
        <v>36</v>
      </c>
    </row>
    <row r="5" spans="1:15" ht="15" customHeight="1">
      <c r="A5" s="49" t="s">
        <v>152</v>
      </c>
      <c r="C5" s="50"/>
      <c r="L5" s="53"/>
      <c r="M5" s="53"/>
      <c r="N5" s="53"/>
      <c r="O5" s="24"/>
    </row>
    <row r="6" spans="12:15" ht="15" customHeight="1" thickBot="1">
      <c r="L6" s="25"/>
      <c r="M6" s="25"/>
      <c r="N6" s="25"/>
      <c r="O6" s="25"/>
    </row>
    <row r="7" spans="1:15" ht="48" customHeight="1">
      <c r="A7" s="146" t="s">
        <v>153</v>
      </c>
      <c r="B7" s="147"/>
      <c r="C7" s="148"/>
      <c r="D7" s="130" t="s">
        <v>154</v>
      </c>
      <c r="E7" s="130" t="s">
        <v>155</v>
      </c>
      <c r="F7" s="130" t="s">
        <v>156</v>
      </c>
      <c r="G7" s="130" t="s">
        <v>157</v>
      </c>
      <c r="H7" s="130"/>
      <c r="I7" s="130"/>
      <c r="J7" s="130"/>
      <c r="K7" s="130"/>
      <c r="L7" s="130"/>
      <c r="M7" s="130"/>
      <c r="N7" s="169"/>
      <c r="O7" s="151" t="s">
        <v>158</v>
      </c>
    </row>
    <row r="8" spans="1:15" ht="13.5">
      <c r="A8" s="112" t="s">
        <v>37</v>
      </c>
      <c r="B8" s="124" t="s">
        <v>38</v>
      </c>
      <c r="C8" s="133" t="s">
        <v>39</v>
      </c>
      <c r="D8" s="154"/>
      <c r="E8" s="154"/>
      <c r="F8" s="154"/>
      <c r="G8" s="154"/>
      <c r="H8" s="154"/>
      <c r="I8" s="156"/>
      <c r="J8" s="156"/>
      <c r="K8" s="154"/>
      <c r="L8" s="154"/>
      <c r="M8" s="185"/>
      <c r="N8" s="170"/>
      <c r="O8" s="152"/>
    </row>
    <row r="9" spans="1:15" ht="13.5">
      <c r="A9" s="112"/>
      <c r="B9" s="124"/>
      <c r="C9" s="133"/>
      <c r="D9" s="154"/>
      <c r="E9" s="154"/>
      <c r="F9" s="154"/>
      <c r="G9" s="154"/>
      <c r="H9" s="154"/>
      <c r="I9" s="156"/>
      <c r="J9" s="156"/>
      <c r="K9" s="154"/>
      <c r="L9" s="154"/>
      <c r="M9" s="185"/>
      <c r="N9" s="170"/>
      <c r="O9" s="152"/>
    </row>
    <row r="10" spans="1:15" ht="18.75" customHeight="1" thickBot="1">
      <c r="A10" s="145"/>
      <c r="B10" s="125"/>
      <c r="C10" s="134"/>
      <c r="D10" s="155"/>
      <c r="E10" s="155"/>
      <c r="F10" s="155"/>
      <c r="G10" s="155"/>
      <c r="H10" s="155"/>
      <c r="I10" s="157"/>
      <c r="J10" s="157"/>
      <c r="K10" s="155"/>
      <c r="L10" s="155"/>
      <c r="M10" s="186"/>
      <c r="N10" s="171"/>
      <c r="O10" s="153"/>
    </row>
    <row r="11" spans="1:15" ht="21" customHeight="1">
      <c r="A11" s="120" t="s">
        <v>159</v>
      </c>
      <c r="B11" s="126" t="s">
        <v>40</v>
      </c>
      <c r="C11" s="7" t="s">
        <v>41</v>
      </c>
      <c r="D11" s="9">
        <v>74</v>
      </c>
      <c r="E11" s="9">
        <v>230</v>
      </c>
      <c r="F11" s="9">
        <v>27</v>
      </c>
      <c r="G11" s="9">
        <v>50</v>
      </c>
      <c r="H11" s="9"/>
      <c r="I11" s="9"/>
      <c r="J11" s="9"/>
      <c r="K11" s="9"/>
      <c r="L11" s="9"/>
      <c r="M11" s="37"/>
      <c r="N11" s="37"/>
      <c r="O11" s="73">
        <f aca="true" t="shared" si="0" ref="O11:O56">SUM(D11:N11)</f>
        <v>381</v>
      </c>
    </row>
    <row r="12" spans="1:15" ht="21" customHeight="1">
      <c r="A12" s="121"/>
      <c r="B12" s="124"/>
      <c r="C12" s="10" t="s">
        <v>42</v>
      </c>
      <c r="D12" s="12">
        <v>54</v>
      </c>
      <c r="E12" s="12">
        <v>17</v>
      </c>
      <c r="F12" s="12">
        <v>5</v>
      </c>
      <c r="G12" s="12">
        <v>7</v>
      </c>
      <c r="H12" s="12"/>
      <c r="I12" s="12"/>
      <c r="J12" s="12"/>
      <c r="K12" s="12"/>
      <c r="L12" s="12"/>
      <c r="M12" s="32"/>
      <c r="N12" s="32"/>
      <c r="O12" s="74">
        <f t="shared" si="0"/>
        <v>83</v>
      </c>
    </row>
    <row r="13" spans="1:15" ht="21" customHeight="1">
      <c r="A13" s="121"/>
      <c r="B13" s="124"/>
      <c r="C13" s="10" t="s">
        <v>43</v>
      </c>
      <c r="D13" s="12">
        <f>SUM(D11:D12)</f>
        <v>128</v>
      </c>
      <c r="E13" s="12">
        <f>SUM(E11:E12)</f>
        <v>247</v>
      </c>
      <c r="F13" s="12">
        <f>SUM(F11:F12)</f>
        <v>32</v>
      </c>
      <c r="G13" s="12">
        <f>SUM(G11:G12)</f>
        <v>57</v>
      </c>
      <c r="H13" s="12"/>
      <c r="I13" s="12"/>
      <c r="J13" s="12"/>
      <c r="K13" s="12"/>
      <c r="L13" s="12"/>
      <c r="M13" s="32"/>
      <c r="N13" s="32"/>
      <c r="O13" s="74">
        <f t="shared" si="0"/>
        <v>464</v>
      </c>
    </row>
    <row r="14" spans="1:15" ht="21" customHeight="1">
      <c r="A14" s="121"/>
      <c r="B14" s="124" t="s">
        <v>44</v>
      </c>
      <c r="C14" s="10" t="s">
        <v>41</v>
      </c>
      <c r="D14" s="12">
        <v>162</v>
      </c>
      <c r="E14" s="12">
        <v>349</v>
      </c>
      <c r="F14" s="12">
        <v>36</v>
      </c>
      <c r="G14" s="12">
        <v>64</v>
      </c>
      <c r="H14" s="12"/>
      <c r="I14" s="12"/>
      <c r="J14" s="12"/>
      <c r="K14" s="12"/>
      <c r="L14" s="12"/>
      <c r="M14" s="32"/>
      <c r="N14" s="32"/>
      <c r="O14" s="74">
        <f t="shared" si="0"/>
        <v>611</v>
      </c>
    </row>
    <row r="15" spans="1:15" ht="21" customHeight="1">
      <c r="A15" s="121"/>
      <c r="B15" s="124"/>
      <c r="C15" s="10" t="s">
        <v>42</v>
      </c>
      <c r="D15" s="12">
        <v>3</v>
      </c>
      <c r="E15" s="12">
        <v>6</v>
      </c>
      <c r="F15" s="12"/>
      <c r="G15" s="12">
        <v>1</v>
      </c>
      <c r="H15" s="12"/>
      <c r="I15" s="12"/>
      <c r="J15" s="12"/>
      <c r="K15" s="12"/>
      <c r="L15" s="12"/>
      <c r="M15" s="32"/>
      <c r="N15" s="32"/>
      <c r="O15" s="74">
        <f t="shared" si="0"/>
        <v>10</v>
      </c>
    </row>
    <row r="16" spans="1:15" ht="21" customHeight="1">
      <c r="A16" s="121"/>
      <c r="B16" s="124"/>
      <c r="C16" s="10" t="s">
        <v>43</v>
      </c>
      <c r="D16" s="11">
        <f>SUM(D14:D15)</f>
        <v>165</v>
      </c>
      <c r="E16" s="11">
        <f>SUM(E14:E15)</f>
        <v>355</v>
      </c>
      <c r="F16" s="11">
        <f>SUM(F14:F15)</f>
        <v>36</v>
      </c>
      <c r="G16" s="11">
        <f>SUM(G14:G15)</f>
        <v>65</v>
      </c>
      <c r="H16" s="12"/>
      <c r="I16" s="12"/>
      <c r="J16" s="12"/>
      <c r="K16" s="12"/>
      <c r="L16" s="12"/>
      <c r="M16" s="32"/>
      <c r="N16" s="32"/>
      <c r="O16" s="74">
        <f t="shared" si="0"/>
        <v>621</v>
      </c>
    </row>
    <row r="17" spans="1:15" ht="21" customHeight="1">
      <c r="A17" s="121"/>
      <c r="B17" s="124" t="s">
        <v>45</v>
      </c>
      <c r="C17" s="10" t="s">
        <v>41</v>
      </c>
      <c r="D17" s="12"/>
      <c r="E17" s="12">
        <v>1</v>
      </c>
      <c r="F17" s="12"/>
      <c r="G17" s="12"/>
      <c r="H17" s="12"/>
      <c r="I17" s="12"/>
      <c r="J17" s="12"/>
      <c r="K17" s="12"/>
      <c r="L17" s="12"/>
      <c r="M17" s="32"/>
      <c r="N17" s="32"/>
      <c r="O17" s="74">
        <f t="shared" si="0"/>
        <v>1</v>
      </c>
    </row>
    <row r="18" spans="1:15" ht="21" customHeight="1">
      <c r="A18" s="121"/>
      <c r="B18" s="124"/>
      <c r="C18" s="10" t="s">
        <v>42</v>
      </c>
      <c r="D18" s="12">
        <v>4</v>
      </c>
      <c r="E18" s="12">
        <v>1</v>
      </c>
      <c r="F18" s="12"/>
      <c r="G18" s="12">
        <v>1</v>
      </c>
      <c r="H18" s="12"/>
      <c r="I18" s="12"/>
      <c r="J18" s="12"/>
      <c r="K18" s="12"/>
      <c r="L18" s="12"/>
      <c r="M18" s="32"/>
      <c r="N18" s="32"/>
      <c r="O18" s="74">
        <f t="shared" si="0"/>
        <v>6</v>
      </c>
    </row>
    <row r="19" spans="1:15" ht="21" customHeight="1">
      <c r="A19" s="121"/>
      <c r="B19" s="124"/>
      <c r="C19" s="10" t="s">
        <v>43</v>
      </c>
      <c r="D19" s="11">
        <f>SUM(D17:D18)</f>
        <v>4</v>
      </c>
      <c r="E19" s="11">
        <f>SUM(E17:E18)</f>
        <v>2</v>
      </c>
      <c r="F19" s="11">
        <v>0</v>
      </c>
      <c r="G19" s="11">
        <f>SUM(G17:G18)</f>
        <v>1</v>
      </c>
      <c r="H19" s="11"/>
      <c r="I19" s="11"/>
      <c r="J19" s="11"/>
      <c r="K19" s="11"/>
      <c r="L19" s="11"/>
      <c r="M19" s="54"/>
      <c r="N19" s="41"/>
      <c r="O19" s="74">
        <f t="shared" si="0"/>
        <v>7</v>
      </c>
    </row>
    <row r="20" spans="1:15" ht="21" customHeight="1">
      <c r="A20" s="121"/>
      <c r="B20" s="124" t="s">
        <v>160</v>
      </c>
      <c r="C20" s="10" t="s">
        <v>41</v>
      </c>
      <c r="D20" s="11">
        <f aca="true" t="shared" si="1" ref="D20:G22">D11+D14+D17</f>
        <v>236</v>
      </c>
      <c r="E20" s="11">
        <f t="shared" si="1"/>
        <v>580</v>
      </c>
      <c r="F20" s="11">
        <f t="shared" si="1"/>
        <v>63</v>
      </c>
      <c r="G20" s="11">
        <f t="shared" si="1"/>
        <v>114</v>
      </c>
      <c r="H20" s="11"/>
      <c r="I20" s="11"/>
      <c r="J20" s="11"/>
      <c r="K20" s="11"/>
      <c r="L20" s="11"/>
      <c r="M20" s="54"/>
      <c r="N20" s="41"/>
      <c r="O20" s="74">
        <f t="shared" si="0"/>
        <v>993</v>
      </c>
    </row>
    <row r="21" spans="1:15" ht="21" customHeight="1">
      <c r="A21" s="121"/>
      <c r="B21" s="124"/>
      <c r="C21" s="10" t="s">
        <v>42</v>
      </c>
      <c r="D21" s="11">
        <f t="shared" si="1"/>
        <v>61</v>
      </c>
      <c r="E21" s="11">
        <f t="shared" si="1"/>
        <v>24</v>
      </c>
      <c r="F21" s="11">
        <f t="shared" si="1"/>
        <v>5</v>
      </c>
      <c r="G21" s="11">
        <f t="shared" si="1"/>
        <v>9</v>
      </c>
      <c r="H21" s="11"/>
      <c r="I21" s="11"/>
      <c r="J21" s="11"/>
      <c r="K21" s="11"/>
      <c r="L21" s="11"/>
      <c r="M21" s="54"/>
      <c r="N21" s="41"/>
      <c r="O21" s="74">
        <f t="shared" si="0"/>
        <v>99</v>
      </c>
    </row>
    <row r="22" spans="1:15" ht="21" customHeight="1" thickBot="1">
      <c r="A22" s="122"/>
      <c r="B22" s="125"/>
      <c r="C22" s="13" t="s">
        <v>43</v>
      </c>
      <c r="D22" s="11">
        <f t="shared" si="1"/>
        <v>297</v>
      </c>
      <c r="E22" s="11">
        <f t="shared" si="1"/>
        <v>604</v>
      </c>
      <c r="F22" s="11">
        <f t="shared" si="1"/>
        <v>68</v>
      </c>
      <c r="G22" s="11">
        <f t="shared" si="1"/>
        <v>123</v>
      </c>
      <c r="H22" s="11"/>
      <c r="I22" s="11"/>
      <c r="J22" s="11"/>
      <c r="K22" s="11"/>
      <c r="L22" s="11"/>
      <c r="M22" s="54"/>
      <c r="N22" s="41"/>
      <c r="O22" s="74">
        <f t="shared" si="0"/>
        <v>1092</v>
      </c>
    </row>
    <row r="23" spans="1:15" ht="21" customHeight="1">
      <c r="A23" s="120" t="s">
        <v>161</v>
      </c>
      <c r="B23" s="126" t="s">
        <v>40</v>
      </c>
      <c r="C23" s="7" t="s">
        <v>41</v>
      </c>
      <c r="D23" s="9">
        <v>5</v>
      </c>
      <c r="E23" s="9">
        <v>6</v>
      </c>
      <c r="F23" s="9">
        <v>3</v>
      </c>
      <c r="G23" s="9">
        <v>3</v>
      </c>
      <c r="H23" s="9"/>
      <c r="I23" s="9"/>
      <c r="J23" s="9"/>
      <c r="K23" s="9"/>
      <c r="L23" s="9"/>
      <c r="M23" s="37"/>
      <c r="N23" s="43"/>
      <c r="O23" s="73">
        <f t="shared" si="0"/>
        <v>17</v>
      </c>
    </row>
    <row r="24" spans="1:15" ht="21" customHeight="1">
      <c r="A24" s="121"/>
      <c r="B24" s="124"/>
      <c r="C24" s="10" t="s">
        <v>42</v>
      </c>
      <c r="D24" s="12">
        <v>5</v>
      </c>
      <c r="E24" s="12">
        <v>16</v>
      </c>
      <c r="F24" s="12"/>
      <c r="G24" s="12"/>
      <c r="H24" s="12"/>
      <c r="I24" s="12"/>
      <c r="J24" s="12"/>
      <c r="K24" s="12"/>
      <c r="L24" s="12"/>
      <c r="M24" s="32"/>
      <c r="N24" s="41"/>
      <c r="O24" s="74">
        <f t="shared" si="0"/>
        <v>21</v>
      </c>
    </row>
    <row r="25" spans="1:15" ht="21" customHeight="1">
      <c r="A25" s="121"/>
      <c r="B25" s="124"/>
      <c r="C25" s="10" t="s">
        <v>43</v>
      </c>
      <c r="D25" s="12">
        <f>SUM(D23:D24)</f>
        <v>10</v>
      </c>
      <c r="E25" s="12">
        <f>SUM(E23:E24)</f>
        <v>22</v>
      </c>
      <c r="F25" s="12">
        <f>SUM(F23:F24)</f>
        <v>3</v>
      </c>
      <c r="G25" s="12">
        <f>SUM(G23:G24)</f>
        <v>3</v>
      </c>
      <c r="H25" s="12"/>
      <c r="I25" s="12"/>
      <c r="J25" s="12"/>
      <c r="K25" s="12"/>
      <c r="L25" s="12"/>
      <c r="M25" s="32"/>
      <c r="N25" s="41"/>
      <c r="O25" s="74">
        <f t="shared" si="0"/>
        <v>38</v>
      </c>
    </row>
    <row r="26" spans="1:15" ht="21" customHeight="1">
      <c r="A26" s="121"/>
      <c r="B26" s="124" t="s">
        <v>44</v>
      </c>
      <c r="C26" s="10" t="s">
        <v>41</v>
      </c>
      <c r="D26" s="12">
        <v>6</v>
      </c>
      <c r="E26" s="12">
        <v>6</v>
      </c>
      <c r="F26" s="12">
        <v>8</v>
      </c>
      <c r="G26" s="12">
        <v>2</v>
      </c>
      <c r="H26" s="12"/>
      <c r="I26" s="12"/>
      <c r="J26" s="12"/>
      <c r="K26" s="12"/>
      <c r="L26" s="12"/>
      <c r="M26" s="32"/>
      <c r="N26" s="41"/>
      <c r="O26" s="74">
        <f t="shared" si="0"/>
        <v>22</v>
      </c>
    </row>
    <row r="27" spans="1:15" ht="21" customHeight="1">
      <c r="A27" s="121"/>
      <c r="B27" s="124"/>
      <c r="C27" s="10" t="s">
        <v>42</v>
      </c>
      <c r="D27" s="12">
        <v>3</v>
      </c>
      <c r="E27" s="12">
        <v>11</v>
      </c>
      <c r="F27" s="12"/>
      <c r="G27" s="12"/>
      <c r="H27" s="12"/>
      <c r="I27" s="12"/>
      <c r="J27" s="12"/>
      <c r="K27" s="12"/>
      <c r="L27" s="12"/>
      <c r="M27" s="32"/>
      <c r="N27" s="41"/>
      <c r="O27" s="74">
        <f t="shared" si="0"/>
        <v>14</v>
      </c>
    </row>
    <row r="28" spans="1:15" ht="21" customHeight="1">
      <c r="A28" s="121"/>
      <c r="B28" s="124"/>
      <c r="C28" s="10" t="s">
        <v>43</v>
      </c>
      <c r="D28" s="12">
        <f>SUM(D26:D27)</f>
        <v>9</v>
      </c>
      <c r="E28" s="12">
        <f>SUM(E26:E27)</f>
        <v>17</v>
      </c>
      <c r="F28" s="12">
        <f>SUM(F26:F27)</f>
        <v>8</v>
      </c>
      <c r="G28" s="12">
        <f>SUM(G26:G27)</f>
        <v>2</v>
      </c>
      <c r="H28" s="12"/>
      <c r="I28" s="12"/>
      <c r="J28" s="12"/>
      <c r="K28" s="12"/>
      <c r="L28" s="12"/>
      <c r="M28" s="32"/>
      <c r="N28" s="41"/>
      <c r="O28" s="74">
        <f t="shared" si="0"/>
        <v>36</v>
      </c>
    </row>
    <row r="29" spans="1:15" ht="21" customHeight="1">
      <c r="A29" s="121"/>
      <c r="B29" s="124" t="s">
        <v>160</v>
      </c>
      <c r="C29" s="10" t="s">
        <v>41</v>
      </c>
      <c r="D29" s="11">
        <f aca="true" t="shared" si="2" ref="D29:G31">D23+D26</f>
        <v>11</v>
      </c>
      <c r="E29" s="11">
        <f t="shared" si="2"/>
        <v>12</v>
      </c>
      <c r="F29" s="11">
        <f t="shared" si="2"/>
        <v>11</v>
      </c>
      <c r="G29" s="11">
        <f t="shared" si="2"/>
        <v>5</v>
      </c>
      <c r="H29" s="11"/>
      <c r="I29" s="11"/>
      <c r="J29" s="11"/>
      <c r="K29" s="11"/>
      <c r="L29" s="11"/>
      <c r="M29" s="54"/>
      <c r="N29" s="41"/>
      <c r="O29" s="74">
        <f t="shared" si="0"/>
        <v>39</v>
      </c>
    </row>
    <row r="30" spans="1:15" ht="21" customHeight="1">
      <c r="A30" s="121"/>
      <c r="B30" s="124"/>
      <c r="C30" s="10" t="s">
        <v>42</v>
      </c>
      <c r="D30" s="11">
        <f t="shared" si="2"/>
        <v>8</v>
      </c>
      <c r="E30" s="11">
        <f t="shared" si="2"/>
        <v>27</v>
      </c>
      <c r="F30" s="11">
        <f t="shared" si="2"/>
        <v>0</v>
      </c>
      <c r="G30" s="11">
        <f t="shared" si="2"/>
        <v>0</v>
      </c>
      <c r="H30" s="11"/>
      <c r="I30" s="11"/>
      <c r="J30" s="11"/>
      <c r="K30" s="11"/>
      <c r="L30" s="11"/>
      <c r="M30" s="54"/>
      <c r="N30" s="41"/>
      <c r="O30" s="74">
        <f t="shared" si="0"/>
        <v>35</v>
      </c>
    </row>
    <row r="31" spans="1:15" ht="21" customHeight="1" thickBot="1">
      <c r="A31" s="122"/>
      <c r="B31" s="125"/>
      <c r="C31" s="13" t="s">
        <v>43</v>
      </c>
      <c r="D31" s="11">
        <f t="shared" si="2"/>
        <v>19</v>
      </c>
      <c r="E31" s="11">
        <f t="shared" si="2"/>
        <v>39</v>
      </c>
      <c r="F31" s="11">
        <f t="shared" si="2"/>
        <v>11</v>
      </c>
      <c r="G31" s="11">
        <f t="shared" si="2"/>
        <v>5</v>
      </c>
      <c r="H31" s="11"/>
      <c r="I31" s="11"/>
      <c r="J31" s="11"/>
      <c r="K31" s="11"/>
      <c r="L31" s="11"/>
      <c r="M31" s="54"/>
      <c r="N31" s="41"/>
      <c r="O31" s="74">
        <f t="shared" si="0"/>
        <v>74</v>
      </c>
    </row>
    <row r="32" spans="1:15" ht="21" customHeight="1">
      <c r="A32" s="120" t="s">
        <v>162</v>
      </c>
      <c r="B32" s="126" t="s">
        <v>40</v>
      </c>
      <c r="C32" s="7" t="s">
        <v>41</v>
      </c>
      <c r="D32" s="9">
        <v>686</v>
      </c>
      <c r="E32" s="9">
        <v>983</v>
      </c>
      <c r="F32" s="9">
        <v>238</v>
      </c>
      <c r="G32" s="9">
        <v>220</v>
      </c>
      <c r="H32" s="9"/>
      <c r="I32" s="9"/>
      <c r="J32" s="9"/>
      <c r="K32" s="9"/>
      <c r="L32" s="9"/>
      <c r="M32" s="37"/>
      <c r="N32" s="43"/>
      <c r="O32" s="73">
        <f t="shared" si="0"/>
        <v>2127</v>
      </c>
    </row>
    <row r="33" spans="1:15" ht="21" customHeight="1">
      <c r="A33" s="121"/>
      <c r="B33" s="124"/>
      <c r="C33" s="10" t="s">
        <v>42</v>
      </c>
      <c r="D33" s="12">
        <v>15</v>
      </c>
      <c r="E33" s="12">
        <v>2</v>
      </c>
      <c r="F33" s="12"/>
      <c r="G33" s="12">
        <v>2</v>
      </c>
      <c r="H33" s="12"/>
      <c r="I33" s="12"/>
      <c r="J33" s="12"/>
      <c r="K33" s="12"/>
      <c r="L33" s="12"/>
      <c r="M33" s="32"/>
      <c r="N33" s="41"/>
      <c r="O33" s="74">
        <f t="shared" si="0"/>
        <v>19</v>
      </c>
    </row>
    <row r="34" spans="1:15" ht="21" customHeight="1">
      <c r="A34" s="121"/>
      <c r="B34" s="124"/>
      <c r="C34" s="10" t="s">
        <v>43</v>
      </c>
      <c r="D34" s="11">
        <f>SUM(D32:D33)</f>
        <v>701</v>
      </c>
      <c r="E34" s="11">
        <f>SUM(E32:E33)</f>
        <v>985</v>
      </c>
      <c r="F34" s="11">
        <f>SUM(F32:F33)</f>
        <v>238</v>
      </c>
      <c r="G34" s="11">
        <f>SUM(G32:G33)</f>
        <v>222</v>
      </c>
      <c r="H34" s="12"/>
      <c r="I34" s="12"/>
      <c r="J34" s="12"/>
      <c r="K34" s="12"/>
      <c r="L34" s="12"/>
      <c r="M34" s="32"/>
      <c r="N34" s="41"/>
      <c r="O34" s="74">
        <f t="shared" si="0"/>
        <v>2146</v>
      </c>
    </row>
    <row r="35" spans="1:15" ht="21" customHeight="1">
      <c r="A35" s="121"/>
      <c r="B35" s="124" t="s">
        <v>44</v>
      </c>
      <c r="C35" s="10" t="s">
        <v>41</v>
      </c>
      <c r="D35" s="12">
        <v>1017</v>
      </c>
      <c r="E35" s="12">
        <v>1432</v>
      </c>
      <c r="F35" s="12">
        <v>404</v>
      </c>
      <c r="G35" s="12">
        <v>426</v>
      </c>
      <c r="H35" s="12"/>
      <c r="I35" s="12"/>
      <c r="J35" s="12"/>
      <c r="K35" s="12"/>
      <c r="L35" s="12"/>
      <c r="M35" s="32"/>
      <c r="N35" s="41"/>
      <c r="O35" s="74">
        <f t="shared" si="0"/>
        <v>3279</v>
      </c>
    </row>
    <row r="36" spans="1:15" ht="21" customHeight="1">
      <c r="A36" s="121"/>
      <c r="B36" s="124"/>
      <c r="C36" s="10" t="s">
        <v>42</v>
      </c>
      <c r="D36" s="12"/>
      <c r="E36" s="12">
        <v>5</v>
      </c>
      <c r="F36" s="12"/>
      <c r="G36" s="12"/>
      <c r="H36" s="12"/>
      <c r="I36" s="12"/>
      <c r="J36" s="12"/>
      <c r="K36" s="12"/>
      <c r="L36" s="12"/>
      <c r="M36" s="32"/>
      <c r="N36" s="41"/>
      <c r="O36" s="74">
        <f t="shared" si="0"/>
        <v>5</v>
      </c>
    </row>
    <row r="37" spans="1:15" ht="21" customHeight="1">
      <c r="A37" s="121"/>
      <c r="B37" s="124"/>
      <c r="C37" s="10" t="s">
        <v>43</v>
      </c>
      <c r="D37" s="12">
        <f>SUM(D35:D36)</f>
        <v>1017</v>
      </c>
      <c r="E37" s="12">
        <f>SUM(E35:E36)</f>
        <v>1437</v>
      </c>
      <c r="F37" s="12">
        <f>SUM(F35:F36)</f>
        <v>404</v>
      </c>
      <c r="G37" s="12">
        <f>SUM(G35:G36)</f>
        <v>426</v>
      </c>
      <c r="H37" s="12"/>
      <c r="I37" s="12"/>
      <c r="J37" s="12"/>
      <c r="K37" s="12"/>
      <c r="L37" s="12"/>
      <c r="M37" s="32"/>
      <c r="N37" s="41"/>
      <c r="O37" s="74">
        <f t="shared" si="0"/>
        <v>3284</v>
      </c>
    </row>
    <row r="38" spans="1:15" ht="21" customHeight="1">
      <c r="A38" s="121"/>
      <c r="B38" s="124" t="s">
        <v>160</v>
      </c>
      <c r="C38" s="10" t="s">
        <v>41</v>
      </c>
      <c r="D38" s="11">
        <f aca="true" t="shared" si="3" ref="D38:G40">D32+D35</f>
        <v>1703</v>
      </c>
      <c r="E38" s="11">
        <f t="shared" si="3"/>
        <v>2415</v>
      </c>
      <c r="F38" s="11">
        <f t="shared" si="3"/>
        <v>642</v>
      </c>
      <c r="G38" s="11">
        <f t="shared" si="3"/>
        <v>646</v>
      </c>
      <c r="H38" s="11"/>
      <c r="I38" s="11"/>
      <c r="J38" s="11"/>
      <c r="K38" s="11"/>
      <c r="L38" s="11"/>
      <c r="M38" s="54"/>
      <c r="N38" s="41"/>
      <c r="O38" s="74">
        <f t="shared" si="0"/>
        <v>5406</v>
      </c>
    </row>
    <row r="39" spans="1:15" ht="21" customHeight="1">
      <c r="A39" s="121"/>
      <c r="B39" s="124"/>
      <c r="C39" s="10" t="s">
        <v>42</v>
      </c>
      <c r="D39" s="11">
        <f t="shared" si="3"/>
        <v>15</v>
      </c>
      <c r="E39" s="11">
        <f t="shared" si="3"/>
        <v>7</v>
      </c>
      <c r="F39" s="11">
        <f t="shared" si="3"/>
        <v>0</v>
      </c>
      <c r="G39" s="11">
        <f t="shared" si="3"/>
        <v>2</v>
      </c>
      <c r="H39" s="11"/>
      <c r="I39" s="11"/>
      <c r="J39" s="11"/>
      <c r="K39" s="11"/>
      <c r="L39" s="11"/>
      <c r="M39" s="54"/>
      <c r="N39" s="41"/>
      <c r="O39" s="74">
        <f t="shared" si="0"/>
        <v>24</v>
      </c>
    </row>
    <row r="40" spans="1:15" ht="21" customHeight="1" thickBot="1">
      <c r="A40" s="122"/>
      <c r="B40" s="125"/>
      <c r="C40" s="13" t="s">
        <v>43</v>
      </c>
      <c r="D40" s="11">
        <f t="shared" si="3"/>
        <v>1718</v>
      </c>
      <c r="E40" s="11">
        <f t="shared" si="3"/>
        <v>2422</v>
      </c>
      <c r="F40" s="11">
        <f t="shared" si="3"/>
        <v>642</v>
      </c>
      <c r="G40" s="11">
        <f t="shared" si="3"/>
        <v>648</v>
      </c>
      <c r="H40" s="11"/>
      <c r="I40" s="11"/>
      <c r="J40" s="11"/>
      <c r="K40" s="11"/>
      <c r="L40" s="11"/>
      <c r="M40" s="54"/>
      <c r="N40" s="41"/>
      <c r="O40" s="74">
        <f t="shared" si="0"/>
        <v>5430</v>
      </c>
    </row>
    <row r="41" spans="1:15" ht="21" customHeight="1">
      <c r="A41" s="102" t="s">
        <v>46</v>
      </c>
      <c r="B41" s="103"/>
      <c r="C41" s="7" t="s">
        <v>41</v>
      </c>
      <c r="D41" s="9">
        <v>94</v>
      </c>
      <c r="E41" s="9">
        <v>138</v>
      </c>
      <c r="F41" s="9">
        <v>47</v>
      </c>
      <c r="G41" s="9">
        <v>43</v>
      </c>
      <c r="H41" s="9"/>
      <c r="I41" s="9"/>
      <c r="J41" s="9"/>
      <c r="K41" s="9"/>
      <c r="L41" s="9"/>
      <c r="M41" s="37"/>
      <c r="N41" s="43"/>
      <c r="O41" s="73">
        <f t="shared" si="0"/>
        <v>322</v>
      </c>
    </row>
    <row r="42" spans="1:15" ht="21" customHeight="1">
      <c r="A42" s="104"/>
      <c r="B42" s="105"/>
      <c r="C42" s="10" t="s">
        <v>42</v>
      </c>
      <c r="D42" s="12">
        <v>4</v>
      </c>
      <c r="E42" s="12">
        <v>3</v>
      </c>
      <c r="F42" s="12"/>
      <c r="G42" s="12">
        <v>4</v>
      </c>
      <c r="H42" s="12"/>
      <c r="I42" s="12"/>
      <c r="J42" s="12"/>
      <c r="K42" s="12"/>
      <c r="L42" s="12"/>
      <c r="M42" s="32"/>
      <c r="N42" s="41"/>
      <c r="O42" s="74">
        <f t="shared" si="0"/>
        <v>11</v>
      </c>
    </row>
    <row r="43" spans="1:15" ht="21" customHeight="1" thickBot="1">
      <c r="A43" s="106"/>
      <c r="B43" s="107"/>
      <c r="C43" s="13" t="s">
        <v>43</v>
      </c>
      <c r="D43" s="14">
        <f>SUM(D41:D42)</f>
        <v>98</v>
      </c>
      <c r="E43" s="14">
        <f>SUM(E41:E42)</f>
        <v>141</v>
      </c>
      <c r="F43" s="14">
        <f>SUM(F41:F42)</f>
        <v>47</v>
      </c>
      <c r="G43" s="14">
        <f>SUM(G41:G42)</f>
        <v>47</v>
      </c>
      <c r="H43" s="44"/>
      <c r="I43" s="44"/>
      <c r="J43" s="44"/>
      <c r="K43" s="44"/>
      <c r="L43" s="44"/>
      <c r="M43" s="55"/>
      <c r="N43" s="45"/>
      <c r="O43" s="90">
        <f t="shared" si="0"/>
        <v>333</v>
      </c>
    </row>
    <row r="44" spans="1:15" ht="21" customHeight="1">
      <c r="A44" s="102" t="s">
        <v>47</v>
      </c>
      <c r="B44" s="103"/>
      <c r="C44" s="7" t="s">
        <v>41</v>
      </c>
      <c r="D44" s="9">
        <v>21</v>
      </c>
      <c r="E44" s="9">
        <v>71</v>
      </c>
      <c r="F44" s="9">
        <v>7</v>
      </c>
      <c r="G44" s="9">
        <v>14</v>
      </c>
      <c r="H44" s="9"/>
      <c r="I44" s="9"/>
      <c r="J44" s="9"/>
      <c r="K44" s="9"/>
      <c r="L44" s="9"/>
      <c r="M44" s="37"/>
      <c r="N44" s="43"/>
      <c r="O44" s="79">
        <f t="shared" si="0"/>
        <v>113</v>
      </c>
    </row>
    <row r="45" spans="1:15" ht="21" customHeight="1">
      <c r="A45" s="104"/>
      <c r="B45" s="105"/>
      <c r="C45" s="10" t="s">
        <v>42</v>
      </c>
      <c r="D45" s="12"/>
      <c r="E45" s="12"/>
      <c r="F45" s="12"/>
      <c r="G45" s="12"/>
      <c r="H45" s="12"/>
      <c r="I45" s="12"/>
      <c r="J45" s="12"/>
      <c r="K45" s="12"/>
      <c r="L45" s="12"/>
      <c r="M45" s="32"/>
      <c r="N45" s="41"/>
      <c r="O45" s="74">
        <f t="shared" si="0"/>
        <v>0</v>
      </c>
    </row>
    <row r="46" spans="1:15" ht="21" customHeight="1" thickBot="1">
      <c r="A46" s="106"/>
      <c r="B46" s="107"/>
      <c r="C46" s="13" t="s">
        <v>43</v>
      </c>
      <c r="D46" s="14">
        <f>SUM(D44:D45)</f>
        <v>21</v>
      </c>
      <c r="E46" s="14">
        <f>SUM(E44:E45)</f>
        <v>71</v>
      </c>
      <c r="F46" s="14">
        <f>SUM(F44:F45)</f>
        <v>7</v>
      </c>
      <c r="G46" s="14">
        <f>SUM(G44:G45)</f>
        <v>14</v>
      </c>
      <c r="H46" s="44"/>
      <c r="I46" s="44"/>
      <c r="J46" s="44"/>
      <c r="K46" s="44"/>
      <c r="L46" s="44"/>
      <c r="M46" s="55"/>
      <c r="N46" s="45"/>
      <c r="O46" s="74">
        <f t="shared" si="0"/>
        <v>113</v>
      </c>
    </row>
    <row r="47" spans="1:15" ht="21" customHeight="1" thickBot="1">
      <c r="A47" s="108" t="s">
        <v>48</v>
      </c>
      <c r="B47" s="109"/>
      <c r="C47" s="110"/>
      <c r="D47" s="16">
        <f>SUM(D46+D43+D40+D31+D22)</f>
        <v>2153</v>
      </c>
      <c r="E47" s="16">
        <f>SUM(E46+E43+E40+E31+E22)</f>
        <v>3277</v>
      </c>
      <c r="F47" s="16">
        <f>SUM(F46+F43+F40+F31+F22)</f>
        <v>775</v>
      </c>
      <c r="G47" s="16">
        <f>SUM(G46+G43+G40+G31+G22)</f>
        <v>837</v>
      </c>
      <c r="H47" s="16"/>
      <c r="I47" s="16"/>
      <c r="J47" s="16"/>
      <c r="K47" s="16"/>
      <c r="L47" s="16"/>
      <c r="M47" s="39"/>
      <c r="N47" s="48"/>
      <c r="O47" s="76">
        <f t="shared" si="0"/>
        <v>7042</v>
      </c>
    </row>
    <row r="48" spans="1:15" ht="21" customHeight="1" thickBot="1">
      <c r="A48" s="108" t="s">
        <v>163</v>
      </c>
      <c r="B48" s="109"/>
      <c r="C48" s="110"/>
      <c r="D48" s="16">
        <v>20</v>
      </c>
      <c r="E48" s="16">
        <v>46</v>
      </c>
      <c r="F48" s="16">
        <v>16</v>
      </c>
      <c r="G48" s="16">
        <v>7</v>
      </c>
      <c r="H48" s="16"/>
      <c r="I48" s="16"/>
      <c r="J48" s="16"/>
      <c r="K48" s="16"/>
      <c r="L48" s="16"/>
      <c r="M48" s="39"/>
      <c r="N48" s="48"/>
      <c r="O48" s="76">
        <f t="shared" si="0"/>
        <v>89</v>
      </c>
    </row>
    <row r="49" spans="1:15" ht="21" customHeight="1" thickBot="1">
      <c r="A49" s="108" t="s">
        <v>49</v>
      </c>
      <c r="B49" s="109"/>
      <c r="C49" s="110"/>
      <c r="D49" s="16">
        <f>SUM(D47:D48)</f>
        <v>2173</v>
      </c>
      <c r="E49" s="16">
        <f>SUM(E47:E48)</f>
        <v>3323</v>
      </c>
      <c r="F49" s="16">
        <f>SUM(F47:F48)</f>
        <v>791</v>
      </c>
      <c r="G49" s="16">
        <f>SUM(G47:G48)</f>
        <v>844</v>
      </c>
      <c r="H49" s="16"/>
      <c r="I49" s="16"/>
      <c r="J49" s="16"/>
      <c r="K49" s="16"/>
      <c r="L49" s="16"/>
      <c r="M49" s="39"/>
      <c r="N49" s="48"/>
      <c r="O49" s="76">
        <f t="shared" si="0"/>
        <v>7131</v>
      </c>
    </row>
    <row r="50" spans="1:15" ht="21" customHeight="1">
      <c r="A50" s="111" t="s">
        <v>164</v>
      </c>
      <c r="B50" s="123" t="s">
        <v>50</v>
      </c>
      <c r="C50" s="17" t="s">
        <v>51</v>
      </c>
      <c r="D50" s="19">
        <v>984</v>
      </c>
      <c r="E50" s="19">
        <v>1309</v>
      </c>
      <c r="F50" s="19">
        <v>359</v>
      </c>
      <c r="G50" s="19">
        <v>382</v>
      </c>
      <c r="H50" s="19"/>
      <c r="I50" s="19"/>
      <c r="J50" s="19"/>
      <c r="K50" s="19"/>
      <c r="L50" s="19"/>
      <c r="M50" s="35"/>
      <c r="N50" s="46"/>
      <c r="O50" s="89">
        <f t="shared" si="0"/>
        <v>3034</v>
      </c>
    </row>
    <row r="51" spans="1:15" ht="21" customHeight="1">
      <c r="A51" s="112"/>
      <c r="B51" s="105"/>
      <c r="C51" s="10" t="s">
        <v>52</v>
      </c>
      <c r="D51" s="12">
        <v>728</v>
      </c>
      <c r="E51" s="12">
        <v>1075</v>
      </c>
      <c r="F51" s="12">
        <v>290</v>
      </c>
      <c r="G51" s="12">
        <v>330</v>
      </c>
      <c r="H51" s="12"/>
      <c r="I51" s="12"/>
      <c r="J51" s="12"/>
      <c r="K51" s="12"/>
      <c r="L51" s="12"/>
      <c r="M51" s="32"/>
      <c r="N51" s="41"/>
      <c r="O51" s="74">
        <f t="shared" si="0"/>
        <v>2423</v>
      </c>
    </row>
    <row r="52" spans="1:15" ht="21" customHeight="1">
      <c r="A52" s="112"/>
      <c r="B52" s="105"/>
      <c r="C52" s="10" t="s">
        <v>43</v>
      </c>
      <c r="D52" s="12">
        <f>SUM(D50:D51)</f>
        <v>1712</v>
      </c>
      <c r="E52" s="12">
        <f>SUM(E50:E51)</f>
        <v>2384</v>
      </c>
      <c r="F52" s="12">
        <f>SUM(F50:F51)</f>
        <v>649</v>
      </c>
      <c r="G52" s="12">
        <f>SUM(G50:G51)</f>
        <v>712</v>
      </c>
      <c r="H52" s="12"/>
      <c r="I52" s="12"/>
      <c r="J52" s="12"/>
      <c r="K52" s="12"/>
      <c r="L52" s="12"/>
      <c r="M52" s="32"/>
      <c r="N52" s="41"/>
      <c r="O52" s="74">
        <f t="shared" si="0"/>
        <v>5457</v>
      </c>
    </row>
    <row r="53" spans="1:15" ht="21" customHeight="1">
      <c r="A53" s="112"/>
      <c r="B53" s="98" t="s">
        <v>165</v>
      </c>
      <c r="C53" s="99"/>
      <c r="D53" s="12">
        <v>7</v>
      </c>
      <c r="E53" s="12">
        <v>9</v>
      </c>
      <c r="F53" s="12">
        <v>2</v>
      </c>
      <c r="G53" s="12">
        <v>5</v>
      </c>
      <c r="H53" s="12"/>
      <c r="I53" s="12"/>
      <c r="J53" s="12"/>
      <c r="K53" s="12"/>
      <c r="L53" s="12"/>
      <c r="M53" s="32"/>
      <c r="N53" s="41"/>
      <c r="O53" s="74">
        <f t="shared" si="0"/>
        <v>23</v>
      </c>
    </row>
    <row r="54" spans="1:15" ht="21" customHeight="1" thickBot="1">
      <c r="A54" s="113"/>
      <c r="B54" s="100" t="s">
        <v>166</v>
      </c>
      <c r="C54" s="101"/>
      <c r="D54" s="21">
        <v>45</v>
      </c>
      <c r="E54" s="21">
        <v>55</v>
      </c>
      <c r="F54" s="21">
        <v>20</v>
      </c>
      <c r="G54" s="21">
        <v>17</v>
      </c>
      <c r="H54" s="21"/>
      <c r="I54" s="21"/>
      <c r="J54" s="21"/>
      <c r="K54" s="21"/>
      <c r="L54" s="21"/>
      <c r="M54" s="40"/>
      <c r="N54" s="42"/>
      <c r="O54" s="90">
        <f t="shared" si="0"/>
        <v>137</v>
      </c>
    </row>
    <row r="55" spans="1:15" ht="21" customHeight="1" thickBot="1">
      <c r="A55" s="114" t="s">
        <v>54</v>
      </c>
      <c r="B55" s="115"/>
      <c r="C55" s="115"/>
      <c r="D55" s="16">
        <f>SUM(D52:D54)</f>
        <v>1764</v>
      </c>
      <c r="E55" s="16">
        <f>SUM(E52:E54)</f>
        <v>2448</v>
      </c>
      <c r="F55" s="16">
        <f>SUM(F52:F54)</f>
        <v>671</v>
      </c>
      <c r="G55" s="16">
        <f>SUM(G52:G54)</f>
        <v>734</v>
      </c>
      <c r="H55" s="16"/>
      <c r="I55" s="16"/>
      <c r="J55" s="16"/>
      <c r="K55" s="16"/>
      <c r="L55" s="16"/>
      <c r="M55" s="39"/>
      <c r="N55" s="48"/>
      <c r="O55" s="76">
        <f t="shared" si="0"/>
        <v>5617</v>
      </c>
    </row>
    <row r="56" spans="1:15" ht="23.25" customHeight="1" thickBot="1">
      <c r="A56" s="117" t="s">
        <v>35</v>
      </c>
      <c r="B56" s="118"/>
      <c r="C56" s="118"/>
      <c r="D56" s="78">
        <f>SUM(D49+D55)</f>
        <v>3937</v>
      </c>
      <c r="E56" s="78">
        <f>SUM(E55+E49)</f>
        <v>5771</v>
      </c>
      <c r="F56" s="78">
        <f>SUM(F49+F55)</f>
        <v>1462</v>
      </c>
      <c r="G56" s="78">
        <f>SUM(G49+G55)</f>
        <v>1578</v>
      </c>
      <c r="H56" s="78"/>
      <c r="I56" s="78"/>
      <c r="J56" s="78"/>
      <c r="K56" s="78"/>
      <c r="L56" s="78"/>
      <c r="M56" s="82"/>
      <c r="N56" s="94"/>
      <c r="O56" s="76">
        <f t="shared" si="0"/>
        <v>12748</v>
      </c>
    </row>
    <row r="59" spans="1:15" ht="13.5">
      <c r="A59" s="96" t="s">
        <v>184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13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</sheetData>
  <sheetProtection/>
  <mergeCells count="41">
    <mergeCell ref="O7:O10"/>
    <mergeCell ref="K7:K10"/>
    <mergeCell ref="A7:C7"/>
    <mergeCell ref="A8:A10"/>
    <mergeCell ref="B8:B10"/>
    <mergeCell ref="M7:M10"/>
    <mergeCell ref="N7:N10"/>
    <mergeCell ref="B23:B25"/>
    <mergeCell ref="J7:J10"/>
    <mergeCell ref="A11:A22"/>
    <mergeCell ref="D7:D10"/>
    <mergeCell ref="H7:H10"/>
    <mergeCell ref="L7:L10"/>
    <mergeCell ref="A23:A31"/>
    <mergeCell ref="I7:I10"/>
    <mergeCell ref="A44:B46"/>
    <mergeCell ref="B29:B31"/>
    <mergeCell ref="B32:B34"/>
    <mergeCell ref="B50:B52"/>
    <mergeCell ref="B26:B28"/>
    <mergeCell ref="B35:B37"/>
    <mergeCell ref="A59:O60"/>
    <mergeCell ref="B11:B13"/>
    <mergeCell ref="B14:B16"/>
    <mergeCell ref="B17:B19"/>
    <mergeCell ref="B20:B22"/>
    <mergeCell ref="A48:C48"/>
    <mergeCell ref="B54:C54"/>
    <mergeCell ref="B38:B40"/>
    <mergeCell ref="A32:A40"/>
    <mergeCell ref="A47:C47"/>
    <mergeCell ref="A56:C56"/>
    <mergeCell ref="A49:C49"/>
    <mergeCell ref="B53:C53"/>
    <mergeCell ref="G7:G10"/>
    <mergeCell ref="E7:E10"/>
    <mergeCell ref="F7:F10"/>
    <mergeCell ref="C8:C10"/>
    <mergeCell ref="A41:B43"/>
    <mergeCell ref="A55:C55"/>
    <mergeCell ref="A50:A54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6" ht="15" customHeight="1">
      <c r="A4" s="22"/>
      <c r="B4" s="22"/>
      <c r="C4" s="22"/>
      <c r="D4" s="22"/>
      <c r="E4" s="22"/>
      <c r="F4" s="22"/>
    </row>
    <row r="5" spans="1:15" ht="15" customHeight="1">
      <c r="A5" s="49" t="s">
        <v>83</v>
      </c>
      <c r="C5" s="50"/>
      <c r="D5" s="6"/>
      <c r="E5" s="52"/>
      <c r="F5" s="52"/>
      <c r="J5" s="53"/>
      <c r="K5" s="53"/>
      <c r="L5" s="53"/>
      <c r="M5" s="53"/>
      <c r="N5" s="53"/>
      <c r="O5" s="24"/>
    </row>
    <row r="6" spans="10:15" ht="15" customHeight="1" thickBot="1">
      <c r="J6" s="25"/>
      <c r="K6" s="25"/>
      <c r="L6" s="25"/>
      <c r="M6" s="25"/>
      <c r="N6" s="25"/>
      <c r="O6" s="25"/>
    </row>
    <row r="7" spans="1:15" ht="48" customHeight="1">
      <c r="A7" s="146" t="s">
        <v>61</v>
      </c>
      <c r="B7" s="147"/>
      <c r="C7" s="148"/>
      <c r="D7" s="158" t="s">
        <v>84</v>
      </c>
      <c r="E7" s="149" t="s">
        <v>85</v>
      </c>
      <c r="F7" s="130" t="s">
        <v>86</v>
      </c>
      <c r="G7" s="130" t="s">
        <v>87</v>
      </c>
      <c r="H7" s="130" t="s">
        <v>88</v>
      </c>
      <c r="I7" s="130" t="s">
        <v>89</v>
      </c>
      <c r="J7" s="169" t="s">
        <v>90</v>
      </c>
      <c r="K7" s="130"/>
      <c r="L7" s="130"/>
      <c r="M7" s="130"/>
      <c r="N7" s="166"/>
      <c r="O7" s="151" t="s">
        <v>67</v>
      </c>
    </row>
    <row r="8" spans="1:15" ht="13.5">
      <c r="A8" s="112" t="s">
        <v>37</v>
      </c>
      <c r="B8" s="124" t="s">
        <v>38</v>
      </c>
      <c r="C8" s="133" t="s">
        <v>39</v>
      </c>
      <c r="D8" s="159"/>
      <c r="E8" s="150"/>
      <c r="F8" s="185"/>
      <c r="G8" s="154"/>
      <c r="H8" s="154"/>
      <c r="I8" s="154"/>
      <c r="J8" s="170"/>
      <c r="K8" s="156"/>
      <c r="L8" s="156"/>
      <c r="M8" s="156"/>
      <c r="N8" s="187"/>
      <c r="O8" s="152"/>
    </row>
    <row r="9" spans="1:15" ht="13.5">
      <c r="A9" s="112"/>
      <c r="B9" s="124"/>
      <c r="C9" s="133"/>
      <c r="D9" s="159"/>
      <c r="E9" s="150"/>
      <c r="F9" s="185"/>
      <c r="G9" s="154"/>
      <c r="H9" s="154"/>
      <c r="I9" s="154"/>
      <c r="J9" s="170"/>
      <c r="K9" s="156"/>
      <c r="L9" s="156"/>
      <c r="M9" s="156"/>
      <c r="N9" s="187"/>
      <c r="O9" s="152"/>
    </row>
    <row r="10" spans="1:15" ht="18.75" customHeight="1" thickBot="1">
      <c r="A10" s="145"/>
      <c r="B10" s="125"/>
      <c r="C10" s="134"/>
      <c r="D10" s="160"/>
      <c r="E10" s="178"/>
      <c r="F10" s="186"/>
      <c r="G10" s="155"/>
      <c r="H10" s="155"/>
      <c r="I10" s="155"/>
      <c r="J10" s="171"/>
      <c r="K10" s="157"/>
      <c r="L10" s="157"/>
      <c r="M10" s="157"/>
      <c r="N10" s="187"/>
      <c r="O10" s="153"/>
    </row>
    <row r="11" spans="1:15" ht="21" customHeight="1">
      <c r="A11" s="120" t="s">
        <v>68</v>
      </c>
      <c r="B11" s="126" t="s">
        <v>40</v>
      </c>
      <c r="C11" s="7" t="s">
        <v>41</v>
      </c>
      <c r="D11" s="8">
        <v>253</v>
      </c>
      <c r="E11" s="9">
        <v>208</v>
      </c>
      <c r="F11" s="9">
        <v>520</v>
      </c>
      <c r="G11" s="9">
        <v>308</v>
      </c>
      <c r="H11" s="9">
        <v>570</v>
      </c>
      <c r="I11" s="9">
        <v>613</v>
      </c>
      <c r="J11" s="37">
        <v>532</v>
      </c>
      <c r="K11" s="37"/>
      <c r="L11" s="9"/>
      <c r="M11" s="60"/>
      <c r="N11" s="43"/>
      <c r="O11" s="73">
        <f aca="true" t="shared" si="0" ref="O11:O56">SUM(D11:J11)</f>
        <v>3004</v>
      </c>
    </row>
    <row r="12" spans="1:15" ht="21" customHeight="1">
      <c r="A12" s="121"/>
      <c r="B12" s="124"/>
      <c r="C12" s="10" t="s">
        <v>42</v>
      </c>
      <c r="D12" s="11">
        <v>60</v>
      </c>
      <c r="E12" s="12">
        <v>11</v>
      </c>
      <c r="F12" s="12">
        <v>172</v>
      </c>
      <c r="G12" s="12">
        <v>39</v>
      </c>
      <c r="H12" s="12">
        <v>113</v>
      </c>
      <c r="I12" s="12">
        <v>108</v>
      </c>
      <c r="J12" s="32">
        <v>96</v>
      </c>
      <c r="K12" s="32"/>
      <c r="L12" s="12"/>
      <c r="M12" s="54"/>
      <c r="N12" s="41"/>
      <c r="O12" s="74">
        <f t="shared" si="0"/>
        <v>599</v>
      </c>
    </row>
    <row r="13" spans="1:15" ht="21" customHeight="1">
      <c r="A13" s="121"/>
      <c r="B13" s="124"/>
      <c r="C13" s="10" t="s">
        <v>43</v>
      </c>
      <c r="D13" s="11">
        <f aca="true" t="shared" si="1" ref="D13:J13">SUM(D11:D12)</f>
        <v>313</v>
      </c>
      <c r="E13" s="12">
        <f t="shared" si="1"/>
        <v>219</v>
      </c>
      <c r="F13" s="12">
        <f t="shared" si="1"/>
        <v>692</v>
      </c>
      <c r="G13" s="12">
        <f t="shared" si="1"/>
        <v>347</v>
      </c>
      <c r="H13" s="12">
        <f t="shared" si="1"/>
        <v>683</v>
      </c>
      <c r="I13" s="12">
        <f t="shared" si="1"/>
        <v>721</v>
      </c>
      <c r="J13" s="32">
        <f t="shared" si="1"/>
        <v>628</v>
      </c>
      <c r="K13" s="32"/>
      <c r="L13" s="12"/>
      <c r="M13" s="54"/>
      <c r="N13" s="41"/>
      <c r="O13" s="75">
        <f t="shared" si="0"/>
        <v>3603</v>
      </c>
    </row>
    <row r="14" spans="1:15" ht="21" customHeight="1">
      <c r="A14" s="121"/>
      <c r="B14" s="124" t="s">
        <v>44</v>
      </c>
      <c r="C14" s="10" t="s">
        <v>41</v>
      </c>
      <c r="D14" s="11">
        <v>425</v>
      </c>
      <c r="E14" s="12">
        <v>188</v>
      </c>
      <c r="F14" s="12">
        <v>864</v>
      </c>
      <c r="G14" s="12">
        <v>630</v>
      </c>
      <c r="H14" s="12">
        <v>760</v>
      </c>
      <c r="I14" s="12">
        <v>1004</v>
      </c>
      <c r="J14" s="32">
        <v>885</v>
      </c>
      <c r="K14" s="32"/>
      <c r="L14" s="12"/>
      <c r="M14" s="54"/>
      <c r="N14" s="41"/>
      <c r="O14" s="74">
        <f t="shared" si="0"/>
        <v>4756</v>
      </c>
    </row>
    <row r="15" spans="1:15" ht="21" customHeight="1">
      <c r="A15" s="121"/>
      <c r="B15" s="124"/>
      <c r="C15" s="10" t="s">
        <v>42</v>
      </c>
      <c r="D15" s="11"/>
      <c r="E15" s="12">
        <v>1</v>
      </c>
      <c r="F15" s="12">
        <v>15</v>
      </c>
      <c r="G15" s="12">
        <v>5</v>
      </c>
      <c r="H15" s="12">
        <v>22</v>
      </c>
      <c r="I15" s="12">
        <v>4</v>
      </c>
      <c r="J15" s="32">
        <v>9</v>
      </c>
      <c r="K15" s="32"/>
      <c r="L15" s="12"/>
      <c r="M15" s="54"/>
      <c r="N15" s="41"/>
      <c r="O15" s="74">
        <f t="shared" si="0"/>
        <v>56</v>
      </c>
    </row>
    <row r="16" spans="1:15" ht="21" customHeight="1">
      <c r="A16" s="121"/>
      <c r="B16" s="124"/>
      <c r="C16" s="10" t="s">
        <v>43</v>
      </c>
      <c r="D16" s="11">
        <f aca="true" t="shared" si="2" ref="D16:J16">SUM(D14:D15)</f>
        <v>425</v>
      </c>
      <c r="E16" s="12">
        <f t="shared" si="2"/>
        <v>189</v>
      </c>
      <c r="F16" s="12">
        <f t="shared" si="2"/>
        <v>879</v>
      </c>
      <c r="G16" s="12">
        <f t="shared" si="2"/>
        <v>635</v>
      </c>
      <c r="H16" s="12">
        <f t="shared" si="2"/>
        <v>782</v>
      </c>
      <c r="I16" s="12">
        <f t="shared" si="2"/>
        <v>1008</v>
      </c>
      <c r="J16" s="32">
        <f t="shared" si="2"/>
        <v>894</v>
      </c>
      <c r="K16" s="32"/>
      <c r="L16" s="12"/>
      <c r="M16" s="54"/>
      <c r="N16" s="41"/>
      <c r="O16" s="75">
        <f t="shared" si="0"/>
        <v>4812</v>
      </c>
    </row>
    <row r="17" spans="1:15" ht="21" customHeight="1">
      <c r="A17" s="121"/>
      <c r="B17" s="124" t="s">
        <v>45</v>
      </c>
      <c r="C17" s="10" t="s">
        <v>41</v>
      </c>
      <c r="D17" s="11">
        <v>1</v>
      </c>
      <c r="E17" s="12">
        <v>1</v>
      </c>
      <c r="F17" s="12">
        <v>1</v>
      </c>
      <c r="G17" s="12">
        <v>6</v>
      </c>
      <c r="H17" s="12">
        <v>4</v>
      </c>
      <c r="I17" s="12">
        <v>2</v>
      </c>
      <c r="J17" s="32">
        <v>4</v>
      </c>
      <c r="K17" s="32"/>
      <c r="L17" s="12"/>
      <c r="M17" s="54"/>
      <c r="N17" s="41"/>
      <c r="O17" s="74">
        <f t="shared" si="0"/>
        <v>19</v>
      </c>
    </row>
    <row r="18" spans="1:15" ht="21" customHeight="1">
      <c r="A18" s="121"/>
      <c r="B18" s="124"/>
      <c r="C18" s="10" t="s">
        <v>42</v>
      </c>
      <c r="D18" s="11"/>
      <c r="E18" s="12"/>
      <c r="F18" s="12">
        <v>15</v>
      </c>
      <c r="G18" s="12"/>
      <c r="H18" s="12"/>
      <c r="I18" s="12">
        <v>9</v>
      </c>
      <c r="J18" s="12">
        <v>8</v>
      </c>
      <c r="K18" s="54"/>
      <c r="L18" s="12"/>
      <c r="M18" s="54"/>
      <c r="N18" s="41"/>
      <c r="O18" s="75">
        <f t="shared" si="0"/>
        <v>32</v>
      </c>
    </row>
    <row r="19" spans="1:15" ht="21" customHeight="1">
      <c r="A19" s="121"/>
      <c r="B19" s="124"/>
      <c r="C19" s="10" t="s">
        <v>43</v>
      </c>
      <c r="D19" s="11">
        <f aca="true" t="shared" si="3" ref="D19:J19">SUM(D17:D18)</f>
        <v>1</v>
      </c>
      <c r="E19" s="11">
        <f t="shared" si="3"/>
        <v>1</v>
      </c>
      <c r="F19" s="11">
        <f t="shared" si="3"/>
        <v>16</v>
      </c>
      <c r="G19" s="11">
        <f t="shared" si="3"/>
        <v>6</v>
      </c>
      <c r="H19" s="11">
        <f t="shared" si="3"/>
        <v>4</v>
      </c>
      <c r="I19" s="11">
        <f t="shared" si="3"/>
        <v>11</v>
      </c>
      <c r="J19" s="12">
        <f t="shared" si="3"/>
        <v>12</v>
      </c>
      <c r="K19" s="54"/>
      <c r="L19" s="12"/>
      <c r="M19" s="54"/>
      <c r="N19" s="41"/>
      <c r="O19" s="74">
        <f t="shared" si="0"/>
        <v>51</v>
      </c>
    </row>
    <row r="20" spans="1:15" ht="21" customHeight="1">
      <c r="A20" s="121"/>
      <c r="B20" s="124" t="s">
        <v>69</v>
      </c>
      <c r="C20" s="10" t="s">
        <v>41</v>
      </c>
      <c r="D20" s="11">
        <f aca="true" t="shared" si="4" ref="D20:J22">D11+D14+D17</f>
        <v>679</v>
      </c>
      <c r="E20" s="11">
        <f t="shared" si="4"/>
        <v>397</v>
      </c>
      <c r="F20" s="11">
        <f t="shared" si="4"/>
        <v>1385</v>
      </c>
      <c r="G20" s="11">
        <f t="shared" si="4"/>
        <v>944</v>
      </c>
      <c r="H20" s="11">
        <f t="shared" si="4"/>
        <v>1334</v>
      </c>
      <c r="I20" s="11">
        <f t="shared" si="4"/>
        <v>1619</v>
      </c>
      <c r="J20" s="12">
        <f t="shared" si="4"/>
        <v>1421</v>
      </c>
      <c r="K20" s="54"/>
      <c r="L20" s="12"/>
      <c r="M20" s="54"/>
      <c r="N20" s="41"/>
      <c r="O20" s="75">
        <f t="shared" si="0"/>
        <v>7779</v>
      </c>
    </row>
    <row r="21" spans="1:15" ht="21" customHeight="1">
      <c r="A21" s="121"/>
      <c r="B21" s="124"/>
      <c r="C21" s="10" t="s">
        <v>42</v>
      </c>
      <c r="D21" s="11">
        <f t="shared" si="4"/>
        <v>60</v>
      </c>
      <c r="E21" s="11">
        <f t="shared" si="4"/>
        <v>12</v>
      </c>
      <c r="F21" s="11">
        <f t="shared" si="4"/>
        <v>202</v>
      </c>
      <c r="G21" s="11">
        <f t="shared" si="4"/>
        <v>44</v>
      </c>
      <c r="H21" s="11">
        <f t="shared" si="4"/>
        <v>135</v>
      </c>
      <c r="I21" s="11">
        <f t="shared" si="4"/>
        <v>121</v>
      </c>
      <c r="J21" s="12">
        <f t="shared" si="4"/>
        <v>113</v>
      </c>
      <c r="K21" s="54"/>
      <c r="L21" s="12"/>
      <c r="M21" s="54"/>
      <c r="N21" s="41"/>
      <c r="O21" s="74">
        <f t="shared" si="0"/>
        <v>687</v>
      </c>
    </row>
    <row r="22" spans="1:15" ht="21" customHeight="1" thickBot="1">
      <c r="A22" s="122"/>
      <c r="B22" s="125"/>
      <c r="C22" s="13" t="s">
        <v>43</v>
      </c>
      <c r="D22" s="11">
        <f t="shared" si="4"/>
        <v>739</v>
      </c>
      <c r="E22" s="11">
        <f t="shared" si="4"/>
        <v>409</v>
      </c>
      <c r="F22" s="11">
        <f t="shared" si="4"/>
        <v>1587</v>
      </c>
      <c r="G22" s="11">
        <f t="shared" si="4"/>
        <v>988</v>
      </c>
      <c r="H22" s="11">
        <f t="shared" si="4"/>
        <v>1469</v>
      </c>
      <c r="I22" s="11">
        <f t="shared" si="4"/>
        <v>1740</v>
      </c>
      <c r="J22" s="44">
        <f t="shared" si="4"/>
        <v>1534</v>
      </c>
      <c r="K22" s="59"/>
      <c r="L22" s="21"/>
      <c r="M22" s="59"/>
      <c r="N22" s="42"/>
      <c r="O22" s="89">
        <f t="shared" si="0"/>
        <v>8466</v>
      </c>
    </row>
    <row r="23" spans="1:15" ht="21" customHeight="1">
      <c r="A23" s="120" t="s">
        <v>70</v>
      </c>
      <c r="B23" s="126" t="s">
        <v>40</v>
      </c>
      <c r="C23" s="7" t="s">
        <v>41</v>
      </c>
      <c r="D23" s="8">
        <v>5</v>
      </c>
      <c r="E23" s="9">
        <v>9</v>
      </c>
      <c r="F23" s="9">
        <v>6</v>
      </c>
      <c r="G23" s="9">
        <v>10</v>
      </c>
      <c r="H23" s="9">
        <v>14</v>
      </c>
      <c r="I23" s="9">
        <v>10</v>
      </c>
      <c r="J23" s="37">
        <v>16</v>
      </c>
      <c r="K23" s="37"/>
      <c r="L23" s="9"/>
      <c r="M23" s="60"/>
      <c r="N23" s="43"/>
      <c r="O23" s="73">
        <f t="shared" si="0"/>
        <v>70</v>
      </c>
    </row>
    <row r="24" spans="1:15" ht="21" customHeight="1">
      <c r="A24" s="121"/>
      <c r="B24" s="124"/>
      <c r="C24" s="10" t="s">
        <v>42</v>
      </c>
      <c r="D24" s="11">
        <v>10</v>
      </c>
      <c r="E24" s="12"/>
      <c r="F24" s="12">
        <v>22</v>
      </c>
      <c r="G24" s="12">
        <v>40</v>
      </c>
      <c r="H24" s="12"/>
      <c r="I24" s="12">
        <v>33</v>
      </c>
      <c r="J24" s="32">
        <v>38</v>
      </c>
      <c r="K24" s="32"/>
      <c r="L24" s="12"/>
      <c r="M24" s="54"/>
      <c r="N24" s="41"/>
      <c r="O24" s="74">
        <f t="shared" si="0"/>
        <v>143</v>
      </c>
    </row>
    <row r="25" spans="1:15" ht="21" customHeight="1">
      <c r="A25" s="121"/>
      <c r="B25" s="124"/>
      <c r="C25" s="10" t="s">
        <v>43</v>
      </c>
      <c r="D25" s="11">
        <f aca="true" t="shared" si="5" ref="D25:J25">SUM(D23:D24)</f>
        <v>15</v>
      </c>
      <c r="E25" s="12">
        <f t="shared" si="5"/>
        <v>9</v>
      </c>
      <c r="F25" s="12">
        <f t="shared" si="5"/>
        <v>28</v>
      </c>
      <c r="G25" s="12">
        <f t="shared" si="5"/>
        <v>50</v>
      </c>
      <c r="H25" s="12">
        <f t="shared" si="5"/>
        <v>14</v>
      </c>
      <c r="I25" s="12">
        <f t="shared" si="5"/>
        <v>43</v>
      </c>
      <c r="J25" s="32">
        <f t="shared" si="5"/>
        <v>54</v>
      </c>
      <c r="K25" s="32"/>
      <c r="L25" s="12"/>
      <c r="M25" s="54"/>
      <c r="N25" s="41"/>
      <c r="O25" s="75">
        <f t="shared" si="0"/>
        <v>213</v>
      </c>
    </row>
    <row r="26" spans="1:15" ht="21" customHeight="1">
      <c r="A26" s="121"/>
      <c r="B26" s="124" t="s">
        <v>44</v>
      </c>
      <c r="C26" s="10" t="s">
        <v>41</v>
      </c>
      <c r="D26" s="11">
        <v>23</v>
      </c>
      <c r="E26" s="12">
        <v>7</v>
      </c>
      <c r="F26" s="12">
        <v>30</v>
      </c>
      <c r="G26" s="12">
        <v>15</v>
      </c>
      <c r="H26" s="12">
        <v>33</v>
      </c>
      <c r="I26" s="12">
        <v>47</v>
      </c>
      <c r="J26" s="32">
        <v>20</v>
      </c>
      <c r="K26" s="32"/>
      <c r="L26" s="12"/>
      <c r="M26" s="54"/>
      <c r="N26" s="41"/>
      <c r="O26" s="74">
        <f t="shared" si="0"/>
        <v>175</v>
      </c>
    </row>
    <row r="27" spans="1:15" ht="21" customHeight="1">
      <c r="A27" s="121"/>
      <c r="B27" s="124"/>
      <c r="C27" s="10" t="s">
        <v>42</v>
      </c>
      <c r="D27" s="11">
        <v>5</v>
      </c>
      <c r="E27" s="12"/>
      <c r="F27" s="12">
        <v>17</v>
      </c>
      <c r="G27" s="12">
        <v>4</v>
      </c>
      <c r="H27" s="12"/>
      <c r="I27" s="12">
        <v>4</v>
      </c>
      <c r="J27" s="12">
        <v>10</v>
      </c>
      <c r="K27" s="54"/>
      <c r="L27" s="12"/>
      <c r="M27" s="54"/>
      <c r="N27" s="41"/>
      <c r="O27" s="75">
        <f t="shared" si="0"/>
        <v>40</v>
      </c>
    </row>
    <row r="28" spans="1:15" ht="21" customHeight="1">
      <c r="A28" s="121"/>
      <c r="B28" s="124"/>
      <c r="C28" s="10" t="s">
        <v>43</v>
      </c>
      <c r="D28" s="11">
        <f aca="true" t="shared" si="6" ref="D28:J28">SUM(D26:D27)</f>
        <v>28</v>
      </c>
      <c r="E28" s="11">
        <f t="shared" si="6"/>
        <v>7</v>
      </c>
      <c r="F28" s="11">
        <f t="shared" si="6"/>
        <v>47</v>
      </c>
      <c r="G28" s="11">
        <f t="shared" si="6"/>
        <v>19</v>
      </c>
      <c r="H28" s="11">
        <f t="shared" si="6"/>
        <v>33</v>
      </c>
      <c r="I28" s="11">
        <f t="shared" si="6"/>
        <v>51</v>
      </c>
      <c r="J28" s="12">
        <f t="shared" si="6"/>
        <v>30</v>
      </c>
      <c r="K28" s="54"/>
      <c r="L28" s="12"/>
      <c r="M28" s="54"/>
      <c r="N28" s="41"/>
      <c r="O28" s="74">
        <f t="shared" si="0"/>
        <v>215</v>
      </c>
    </row>
    <row r="29" spans="1:15" ht="21" customHeight="1">
      <c r="A29" s="121"/>
      <c r="B29" s="124" t="s">
        <v>69</v>
      </c>
      <c r="C29" s="10" t="s">
        <v>41</v>
      </c>
      <c r="D29" s="11">
        <f aca="true" t="shared" si="7" ref="D29:J31">D23+D26</f>
        <v>28</v>
      </c>
      <c r="E29" s="11">
        <f t="shared" si="7"/>
        <v>16</v>
      </c>
      <c r="F29" s="11">
        <f t="shared" si="7"/>
        <v>36</v>
      </c>
      <c r="G29" s="11">
        <f t="shared" si="7"/>
        <v>25</v>
      </c>
      <c r="H29" s="11">
        <f t="shared" si="7"/>
        <v>47</v>
      </c>
      <c r="I29" s="11">
        <f t="shared" si="7"/>
        <v>57</v>
      </c>
      <c r="J29" s="12">
        <f t="shared" si="7"/>
        <v>36</v>
      </c>
      <c r="K29" s="54"/>
      <c r="L29" s="12"/>
      <c r="M29" s="54"/>
      <c r="N29" s="41"/>
      <c r="O29" s="75">
        <f t="shared" si="0"/>
        <v>245</v>
      </c>
    </row>
    <row r="30" spans="1:15" ht="21" customHeight="1">
      <c r="A30" s="121"/>
      <c r="B30" s="124"/>
      <c r="C30" s="10" t="s">
        <v>42</v>
      </c>
      <c r="D30" s="11">
        <f t="shared" si="7"/>
        <v>15</v>
      </c>
      <c r="E30" s="11">
        <f t="shared" si="7"/>
        <v>0</v>
      </c>
      <c r="F30" s="11">
        <f t="shared" si="7"/>
        <v>39</v>
      </c>
      <c r="G30" s="11">
        <f t="shared" si="7"/>
        <v>44</v>
      </c>
      <c r="H30" s="11">
        <f t="shared" si="7"/>
        <v>0</v>
      </c>
      <c r="I30" s="11">
        <f t="shared" si="7"/>
        <v>37</v>
      </c>
      <c r="J30" s="12">
        <f t="shared" si="7"/>
        <v>48</v>
      </c>
      <c r="K30" s="54"/>
      <c r="L30" s="12"/>
      <c r="M30" s="54"/>
      <c r="N30" s="41"/>
      <c r="O30" s="74">
        <f t="shared" si="0"/>
        <v>183</v>
      </c>
    </row>
    <row r="31" spans="1:15" ht="21" customHeight="1" thickBot="1">
      <c r="A31" s="122"/>
      <c r="B31" s="125"/>
      <c r="C31" s="13" t="s">
        <v>43</v>
      </c>
      <c r="D31" s="11">
        <f t="shared" si="7"/>
        <v>43</v>
      </c>
      <c r="E31" s="11">
        <f t="shared" si="7"/>
        <v>16</v>
      </c>
      <c r="F31" s="11">
        <f t="shared" si="7"/>
        <v>75</v>
      </c>
      <c r="G31" s="11">
        <f t="shared" si="7"/>
        <v>69</v>
      </c>
      <c r="H31" s="11">
        <f t="shared" si="7"/>
        <v>47</v>
      </c>
      <c r="I31" s="11">
        <f t="shared" si="7"/>
        <v>94</v>
      </c>
      <c r="J31" s="12">
        <f t="shared" si="7"/>
        <v>84</v>
      </c>
      <c r="K31" s="59"/>
      <c r="L31" s="21"/>
      <c r="M31" s="59"/>
      <c r="N31" s="45"/>
      <c r="O31" s="89">
        <f t="shared" si="0"/>
        <v>428</v>
      </c>
    </row>
    <row r="32" spans="1:15" ht="21" customHeight="1">
      <c r="A32" s="120" t="s">
        <v>71</v>
      </c>
      <c r="B32" s="126" t="s">
        <v>40</v>
      </c>
      <c r="C32" s="7" t="s">
        <v>41</v>
      </c>
      <c r="D32" s="8">
        <v>1581</v>
      </c>
      <c r="E32" s="9">
        <v>651</v>
      </c>
      <c r="F32" s="9">
        <v>3435</v>
      </c>
      <c r="G32" s="9">
        <v>1254</v>
      </c>
      <c r="H32" s="9">
        <v>2032</v>
      </c>
      <c r="I32" s="9">
        <v>2423</v>
      </c>
      <c r="J32" s="9">
        <v>2286</v>
      </c>
      <c r="K32" s="37"/>
      <c r="L32" s="9"/>
      <c r="M32" s="8"/>
      <c r="N32" s="46"/>
      <c r="O32" s="73">
        <f t="shared" si="0"/>
        <v>13662</v>
      </c>
    </row>
    <row r="33" spans="1:15" ht="21" customHeight="1">
      <c r="A33" s="121"/>
      <c r="B33" s="124"/>
      <c r="C33" s="10" t="s">
        <v>42</v>
      </c>
      <c r="D33" s="11">
        <v>5</v>
      </c>
      <c r="E33" s="12">
        <v>2</v>
      </c>
      <c r="F33" s="12">
        <v>3</v>
      </c>
      <c r="G33" s="12">
        <v>1</v>
      </c>
      <c r="H33" s="12">
        <v>2</v>
      </c>
      <c r="I33" s="12">
        <v>3</v>
      </c>
      <c r="J33" s="12">
        <v>23</v>
      </c>
      <c r="K33" s="54"/>
      <c r="L33" s="12"/>
      <c r="M33" s="54"/>
      <c r="N33" s="41"/>
      <c r="O33" s="74">
        <f t="shared" si="0"/>
        <v>39</v>
      </c>
    </row>
    <row r="34" spans="1:15" ht="21" customHeight="1">
      <c r="A34" s="121"/>
      <c r="B34" s="124"/>
      <c r="C34" s="10" t="s">
        <v>43</v>
      </c>
      <c r="D34" s="11">
        <f aca="true" t="shared" si="8" ref="D34:J34">SUM(D32:D33)</f>
        <v>1586</v>
      </c>
      <c r="E34" s="11">
        <f t="shared" si="8"/>
        <v>653</v>
      </c>
      <c r="F34" s="11">
        <f t="shared" si="8"/>
        <v>3438</v>
      </c>
      <c r="G34" s="11">
        <f t="shared" si="8"/>
        <v>1255</v>
      </c>
      <c r="H34" s="11">
        <f t="shared" si="8"/>
        <v>2034</v>
      </c>
      <c r="I34" s="11">
        <f t="shared" si="8"/>
        <v>2426</v>
      </c>
      <c r="J34" s="12">
        <f t="shared" si="8"/>
        <v>2309</v>
      </c>
      <c r="K34" s="54"/>
      <c r="L34" s="12"/>
      <c r="M34" s="54"/>
      <c r="N34" s="41"/>
      <c r="O34" s="75">
        <f t="shared" si="0"/>
        <v>13701</v>
      </c>
    </row>
    <row r="35" spans="1:15" ht="21" customHeight="1">
      <c r="A35" s="121"/>
      <c r="B35" s="124" t="s">
        <v>44</v>
      </c>
      <c r="C35" s="10" t="s">
        <v>41</v>
      </c>
      <c r="D35" s="11">
        <v>2616</v>
      </c>
      <c r="E35" s="12">
        <v>971</v>
      </c>
      <c r="F35" s="12">
        <v>5067</v>
      </c>
      <c r="G35" s="12">
        <v>2171</v>
      </c>
      <c r="H35" s="12">
        <v>3548</v>
      </c>
      <c r="I35" s="12">
        <v>3630</v>
      </c>
      <c r="J35" s="12">
        <v>2870</v>
      </c>
      <c r="K35" s="54"/>
      <c r="L35" s="12"/>
      <c r="M35" s="54"/>
      <c r="N35" s="41"/>
      <c r="O35" s="74">
        <f t="shared" si="0"/>
        <v>20873</v>
      </c>
    </row>
    <row r="36" spans="1:15" ht="21" customHeight="1">
      <c r="A36" s="121"/>
      <c r="B36" s="124"/>
      <c r="C36" s="10" t="s">
        <v>42</v>
      </c>
      <c r="D36" s="11">
        <v>34</v>
      </c>
      <c r="E36" s="12">
        <v>4</v>
      </c>
      <c r="F36" s="12">
        <v>12</v>
      </c>
      <c r="G36" s="12">
        <v>9</v>
      </c>
      <c r="H36" s="12">
        <v>25</v>
      </c>
      <c r="I36" s="12">
        <v>17</v>
      </c>
      <c r="J36" s="12">
        <v>36</v>
      </c>
      <c r="K36" s="54"/>
      <c r="L36" s="12"/>
      <c r="M36" s="54"/>
      <c r="N36" s="41"/>
      <c r="O36" s="75">
        <f t="shared" si="0"/>
        <v>137</v>
      </c>
    </row>
    <row r="37" spans="1:15" ht="21" customHeight="1">
      <c r="A37" s="121"/>
      <c r="B37" s="124"/>
      <c r="C37" s="10" t="s">
        <v>43</v>
      </c>
      <c r="D37" s="11">
        <f aca="true" t="shared" si="9" ref="D37:J37">SUM(D35:D36)</f>
        <v>2650</v>
      </c>
      <c r="E37" s="12">
        <f t="shared" si="9"/>
        <v>975</v>
      </c>
      <c r="F37" s="12">
        <f t="shared" si="9"/>
        <v>5079</v>
      </c>
      <c r="G37" s="12">
        <f t="shared" si="9"/>
        <v>2180</v>
      </c>
      <c r="H37" s="12">
        <f t="shared" si="9"/>
        <v>3573</v>
      </c>
      <c r="I37" s="12">
        <f t="shared" si="9"/>
        <v>3647</v>
      </c>
      <c r="J37" s="12">
        <f t="shared" si="9"/>
        <v>2906</v>
      </c>
      <c r="K37" s="54"/>
      <c r="L37" s="12"/>
      <c r="M37" s="54"/>
      <c r="N37" s="41"/>
      <c r="O37" s="74">
        <f t="shared" si="0"/>
        <v>21010</v>
      </c>
    </row>
    <row r="38" spans="1:15" ht="21" customHeight="1">
      <c r="A38" s="121"/>
      <c r="B38" s="124" t="s">
        <v>69</v>
      </c>
      <c r="C38" s="10" t="s">
        <v>41</v>
      </c>
      <c r="D38" s="11">
        <v>4197</v>
      </c>
      <c r="E38" s="11">
        <v>1622</v>
      </c>
      <c r="F38" s="11">
        <v>8502</v>
      </c>
      <c r="G38" s="11">
        <v>3425</v>
      </c>
      <c r="H38" s="11">
        <v>5580</v>
      </c>
      <c r="I38" s="11">
        <v>6053</v>
      </c>
      <c r="J38" s="12">
        <v>5156</v>
      </c>
      <c r="K38" s="54"/>
      <c r="L38" s="12"/>
      <c r="M38" s="54"/>
      <c r="N38" s="41"/>
      <c r="O38" s="75">
        <f t="shared" si="0"/>
        <v>34535</v>
      </c>
    </row>
    <row r="39" spans="1:15" ht="21" customHeight="1">
      <c r="A39" s="121"/>
      <c r="B39" s="124"/>
      <c r="C39" s="10" t="s">
        <v>42</v>
      </c>
      <c r="D39" s="11">
        <v>39</v>
      </c>
      <c r="E39" s="11">
        <v>6</v>
      </c>
      <c r="F39" s="11">
        <v>15</v>
      </c>
      <c r="G39" s="11">
        <v>10</v>
      </c>
      <c r="H39" s="11">
        <v>27</v>
      </c>
      <c r="I39" s="11">
        <v>20</v>
      </c>
      <c r="J39" s="12">
        <v>59</v>
      </c>
      <c r="K39" s="54"/>
      <c r="L39" s="12"/>
      <c r="M39" s="54"/>
      <c r="N39" s="41"/>
      <c r="O39" s="74">
        <f t="shared" si="0"/>
        <v>176</v>
      </c>
    </row>
    <row r="40" spans="1:15" ht="21" customHeight="1" thickBot="1">
      <c r="A40" s="122"/>
      <c r="B40" s="125"/>
      <c r="C40" s="13" t="s">
        <v>43</v>
      </c>
      <c r="D40" s="11">
        <f aca="true" t="shared" si="10" ref="D40:J40">D34+D37</f>
        <v>4236</v>
      </c>
      <c r="E40" s="11">
        <f t="shared" si="10"/>
        <v>1628</v>
      </c>
      <c r="F40" s="11">
        <f t="shared" si="10"/>
        <v>8517</v>
      </c>
      <c r="G40" s="11">
        <f t="shared" si="10"/>
        <v>3435</v>
      </c>
      <c r="H40" s="11">
        <f t="shared" si="10"/>
        <v>5607</v>
      </c>
      <c r="I40" s="11">
        <f t="shared" si="10"/>
        <v>6073</v>
      </c>
      <c r="J40" s="12">
        <f t="shared" si="10"/>
        <v>5215</v>
      </c>
      <c r="K40" s="59"/>
      <c r="L40" s="21"/>
      <c r="M40" s="59"/>
      <c r="N40" s="42"/>
      <c r="O40" s="89">
        <f t="shared" si="0"/>
        <v>34711</v>
      </c>
    </row>
    <row r="41" spans="1:15" ht="21" customHeight="1">
      <c r="A41" s="102" t="s">
        <v>46</v>
      </c>
      <c r="B41" s="103"/>
      <c r="C41" s="7" t="s">
        <v>41</v>
      </c>
      <c r="D41" s="8">
        <v>181</v>
      </c>
      <c r="E41" s="9">
        <v>74</v>
      </c>
      <c r="F41" s="9">
        <v>182</v>
      </c>
      <c r="G41" s="9">
        <v>113</v>
      </c>
      <c r="H41" s="9">
        <v>213</v>
      </c>
      <c r="I41" s="9">
        <v>244</v>
      </c>
      <c r="J41" s="9">
        <v>240</v>
      </c>
      <c r="K41" s="60"/>
      <c r="L41" s="9"/>
      <c r="M41" s="60"/>
      <c r="N41" s="43"/>
      <c r="O41" s="73">
        <f t="shared" si="0"/>
        <v>1247</v>
      </c>
    </row>
    <row r="42" spans="1:15" ht="21" customHeight="1">
      <c r="A42" s="104"/>
      <c r="B42" s="105"/>
      <c r="C42" s="10" t="s">
        <v>42</v>
      </c>
      <c r="D42" s="11">
        <v>15</v>
      </c>
      <c r="E42" s="12">
        <v>7</v>
      </c>
      <c r="F42" s="12">
        <v>143</v>
      </c>
      <c r="G42" s="12">
        <v>43</v>
      </c>
      <c r="H42" s="12">
        <v>46</v>
      </c>
      <c r="I42" s="12">
        <v>39</v>
      </c>
      <c r="J42" s="12">
        <v>14</v>
      </c>
      <c r="K42" s="54"/>
      <c r="L42" s="12"/>
      <c r="M42" s="54"/>
      <c r="N42" s="41"/>
      <c r="O42" s="74">
        <f t="shared" si="0"/>
        <v>307</v>
      </c>
    </row>
    <row r="43" spans="1:15" ht="21" customHeight="1" thickBot="1">
      <c r="A43" s="106"/>
      <c r="B43" s="107"/>
      <c r="C43" s="13" t="s">
        <v>43</v>
      </c>
      <c r="D43" s="14">
        <f aca="true" t="shared" si="11" ref="D43:J43">SUM(D41:D42)</f>
        <v>196</v>
      </c>
      <c r="E43" s="44">
        <f t="shared" si="11"/>
        <v>81</v>
      </c>
      <c r="F43" s="44">
        <f t="shared" si="11"/>
        <v>325</v>
      </c>
      <c r="G43" s="44">
        <f t="shared" si="11"/>
        <v>156</v>
      </c>
      <c r="H43" s="44">
        <f t="shared" si="11"/>
        <v>259</v>
      </c>
      <c r="I43" s="44">
        <f t="shared" si="11"/>
        <v>283</v>
      </c>
      <c r="J43" s="44">
        <f t="shared" si="11"/>
        <v>254</v>
      </c>
      <c r="K43" s="57"/>
      <c r="L43" s="44"/>
      <c r="M43" s="57"/>
      <c r="N43" s="45"/>
      <c r="O43" s="89">
        <f t="shared" si="0"/>
        <v>1554</v>
      </c>
    </row>
    <row r="44" spans="1:15" ht="21" customHeight="1">
      <c r="A44" s="102" t="s">
        <v>47</v>
      </c>
      <c r="B44" s="103"/>
      <c r="C44" s="7" t="s">
        <v>41</v>
      </c>
      <c r="D44" s="8">
        <v>85</v>
      </c>
      <c r="E44" s="9">
        <v>46</v>
      </c>
      <c r="F44" s="9">
        <v>75</v>
      </c>
      <c r="G44" s="9">
        <v>47</v>
      </c>
      <c r="H44" s="9">
        <v>173</v>
      </c>
      <c r="I44" s="9">
        <v>185</v>
      </c>
      <c r="J44" s="9">
        <v>240</v>
      </c>
      <c r="K44" s="61"/>
      <c r="L44" s="19"/>
      <c r="M44" s="61"/>
      <c r="N44" s="46"/>
      <c r="O44" s="73">
        <f t="shared" si="0"/>
        <v>851</v>
      </c>
    </row>
    <row r="45" spans="1:15" ht="21" customHeight="1">
      <c r="A45" s="104"/>
      <c r="B45" s="105"/>
      <c r="C45" s="10" t="s">
        <v>42</v>
      </c>
      <c r="D45" s="11"/>
      <c r="E45" s="12"/>
      <c r="F45" s="12">
        <v>4</v>
      </c>
      <c r="G45" s="12"/>
      <c r="H45" s="12"/>
      <c r="I45" s="12"/>
      <c r="J45" s="12"/>
      <c r="K45" s="54"/>
      <c r="L45" s="12"/>
      <c r="M45" s="54"/>
      <c r="N45" s="41"/>
      <c r="O45" s="74">
        <f t="shared" si="0"/>
        <v>4</v>
      </c>
    </row>
    <row r="46" spans="1:15" ht="21" customHeight="1" thickBot="1">
      <c r="A46" s="106"/>
      <c r="B46" s="107"/>
      <c r="C46" s="13" t="s">
        <v>43</v>
      </c>
      <c r="D46" s="14">
        <f aca="true" t="shared" si="12" ref="D46:J46">SUM(D44:D45)</f>
        <v>85</v>
      </c>
      <c r="E46" s="14">
        <f t="shared" si="12"/>
        <v>46</v>
      </c>
      <c r="F46" s="14">
        <f t="shared" si="12"/>
        <v>79</v>
      </c>
      <c r="G46" s="14">
        <f t="shared" si="12"/>
        <v>47</v>
      </c>
      <c r="H46" s="14">
        <f t="shared" si="12"/>
        <v>173</v>
      </c>
      <c r="I46" s="14">
        <f t="shared" si="12"/>
        <v>185</v>
      </c>
      <c r="J46" s="44">
        <f t="shared" si="12"/>
        <v>240</v>
      </c>
      <c r="K46" s="59"/>
      <c r="L46" s="21"/>
      <c r="M46" s="59"/>
      <c r="N46" s="42"/>
      <c r="O46" s="89">
        <f t="shared" si="0"/>
        <v>855</v>
      </c>
    </row>
    <row r="47" spans="1:15" ht="21" customHeight="1" thickBot="1">
      <c r="A47" s="108" t="s">
        <v>48</v>
      </c>
      <c r="B47" s="109"/>
      <c r="C47" s="110"/>
      <c r="D47" s="15">
        <f>SUM(D46+D43+D40+D31+D22:D22)</f>
        <v>5299</v>
      </c>
      <c r="E47" s="16">
        <f aca="true" t="shared" si="13" ref="E47:J47">SUM(E46+E43+E40+E31+E22)</f>
        <v>2180</v>
      </c>
      <c r="F47" s="16">
        <f t="shared" si="13"/>
        <v>10583</v>
      </c>
      <c r="G47" s="16">
        <f t="shared" si="13"/>
        <v>4695</v>
      </c>
      <c r="H47" s="16">
        <f t="shared" si="13"/>
        <v>7555</v>
      </c>
      <c r="I47" s="16">
        <f t="shared" si="13"/>
        <v>8375</v>
      </c>
      <c r="J47" s="39">
        <f t="shared" si="13"/>
        <v>7327</v>
      </c>
      <c r="K47" s="39"/>
      <c r="L47" s="16"/>
      <c r="M47" s="58"/>
      <c r="N47" s="48"/>
      <c r="O47" s="79">
        <f t="shared" si="0"/>
        <v>46014</v>
      </c>
    </row>
    <row r="48" spans="1:15" ht="21" customHeight="1" thickBot="1">
      <c r="A48" s="108" t="s">
        <v>72</v>
      </c>
      <c r="B48" s="109"/>
      <c r="C48" s="110"/>
      <c r="D48" s="15">
        <v>112</v>
      </c>
      <c r="E48" s="16">
        <v>27</v>
      </c>
      <c r="F48" s="16">
        <v>265</v>
      </c>
      <c r="G48" s="16">
        <v>114</v>
      </c>
      <c r="H48" s="16">
        <v>159</v>
      </c>
      <c r="I48" s="16">
        <v>138</v>
      </c>
      <c r="J48" s="39">
        <v>101</v>
      </c>
      <c r="K48" s="39"/>
      <c r="L48" s="16"/>
      <c r="M48" s="58"/>
      <c r="N48" s="48"/>
      <c r="O48" s="79">
        <f t="shared" si="0"/>
        <v>916</v>
      </c>
    </row>
    <row r="49" spans="1:15" ht="21" customHeight="1" thickBot="1">
      <c r="A49" s="108" t="s">
        <v>49</v>
      </c>
      <c r="B49" s="109"/>
      <c r="C49" s="110"/>
      <c r="D49" s="15">
        <f aca="true" t="shared" si="14" ref="D49:J49">SUM(D47:D48)</f>
        <v>5411</v>
      </c>
      <c r="E49" s="16">
        <f t="shared" si="14"/>
        <v>2207</v>
      </c>
      <c r="F49" s="16">
        <f t="shared" si="14"/>
        <v>10848</v>
      </c>
      <c r="G49" s="16">
        <f t="shared" si="14"/>
        <v>4809</v>
      </c>
      <c r="H49" s="16">
        <f t="shared" si="14"/>
        <v>7714</v>
      </c>
      <c r="I49" s="16">
        <f t="shared" si="14"/>
        <v>8513</v>
      </c>
      <c r="J49" s="39">
        <f t="shared" si="14"/>
        <v>7428</v>
      </c>
      <c r="K49" s="39"/>
      <c r="L49" s="16"/>
      <c r="M49" s="58"/>
      <c r="N49" s="48"/>
      <c r="O49" s="79">
        <f t="shared" si="0"/>
        <v>46930</v>
      </c>
    </row>
    <row r="50" spans="1:15" ht="21" customHeight="1">
      <c r="A50" s="111" t="s">
        <v>73</v>
      </c>
      <c r="B50" s="123" t="s">
        <v>50</v>
      </c>
      <c r="C50" s="17" t="s">
        <v>51</v>
      </c>
      <c r="D50" s="18">
        <v>2856</v>
      </c>
      <c r="E50" s="19">
        <v>820</v>
      </c>
      <c r="F50" s="19">
        <v>6150</v>
      </c>
      <c r="G50" s="19">
        <v>2451</v>
      </c>
      <c r="H50" s="19">
        <v>3595</v>
      </c>
      <c r="I50" s="19">
        <v>3960</v>
      </c>
      <c r="J50" s="35">
        <v>2047</v>
      </c>
      <c r="K50" s="35"/>
      <c r="L50" s="19"/>
      <c r="M50" s="61"/>
      <c r="N50" s="46"/>
      <c r="O50" s="73">
        <f t="shared" si="0"/>
        <v>21879</v>
      </c>
    </row>
    <row r="51" spans="1:15" ht="21" customHeight="1">
      <c r="A51" s="112"/>
      <c r="B51" s="105"/>
      <c r="C51" s="10" t="s">
        <v>52</v>
      </c>
      <c r="D51" s="11">
        <v>1061</v>
      </c>
      <c r="E51" s="12">
        <v>763</v>
      </c>
      <c r="F51" s="12">
        <v>2534</v>
      </c>
      <c r="G51" s="12">
        <v>1671</v>
      </c>
      <c r="H51" s="12">
        <v>2523</v>
      </c>
      <c r="I51" s="12">
        <v>3037</v>
      </c>
      <c r="J51" s="32">
        <v>1337</v>
      </c>
      <c r="K51" s="32"/>
      <c r="L51" s="12"/>
      <c r="M51" s="54"/>
      <c r="N51" s="41"/>
      <c r="O51" s="74">
        <f t="shared" si="0"/>
        <v>12926</v>
      </c>
    </row>
    <row r="52" spans="1:15" ht="21" customHeight="1">
      <c r="A52" s="112"/>
      <c r="B52" s="105"/>
      <c r="C52" s="10" t="s">
        <v>43</v>
      </c>
      <c r="D52" s="11">
        <f aca="true" t="shared" si="15" ref="D52:J52">SUM(D50:D51)</f>
        <v>3917</v>
      </c>
      <c r="E52" s="12">
        <f t="shared" si="15"/>
        <v>1583</v>
      </c>
      <c r="F52" s="12">
        <f t="shared" si="15"/>
        <v>8684</v>
      </c>
      <c r="G52" s="12">
        <f t="shared" si="15"/>
        <v>4122</v>
      </c>
      <c r="H52" s="12">
        <f t="shared" si="15"/>
        <v>6118</v>
      </c>
      <c r="I52" s="12">
        <f t="shared" si="15"/>
        <v>6997</v>
      </c>
      <c r="J52" s="32">
        <f t="shared" si="15"/>
        <v>3384</v>
      </c>
      <c r="K52" s="32"/>
      <c r="L52" s="12"/>
      <c r="M52" s="54"/>
      <c r="N52" s="41"/>
      <c r="O52" s="74">
        <f t="shared" si="0"/>
        <v>34805</v>
      </c>
    </row>
    <row r="53" spans="1:15" ht="21" customHeight="1">
      <c r="A53" s="112"/>
      <c r="B53" s="98" t="s">
        <v>74</v>
      </c>
      <c r="C53" s="99"/>
      <c r="D53" s="11">
        <v>20</v>
      </c>
      <c r="E53" s="12">
        <v>7</v>
      </c>
      <c r="F53" s="12">
        <v>37</v>
      </c>
      <c r="G53" s="12">
        <v>17</v>
      </c>
      <c r="H53" s="12">
        <v>33</v>
      </c>
      <c r="I53" s="12">
        <v>48</v>
      </c>
      <c r="J53" s="32">
        <v>12</v>
      </c>
      <c r="K53" s="32"/>
      <c r="L53" s="12"/>
      <c r="M53" s="54"/>
      <c r="N53" s="41"/>
      <c r="O53" s="74">
        <f t="shared" si="0"/>
        <v>174</v>
      </c>
    </row>
    <row r="54" spans="1:15" ht="21" customHeight="1" thickBot="1">
      <c r="A54" s="113"/>
      <c r="B54" s="100" t="s">
        <v>75</v>
      </c>
      <c r="C54" s="101"/>
      <c r="D54" s="20">
        <v>135</v>
      </c>
      <c r="E54" s="21">
        <v>61</v>
      </c>
      <c r="F54" s="21">
        <v>233</v>
      </c>
      <c r="G54" s="21">
        <v>155</v>
      </c>
      <c r="H54" s="21">
        <v>202</v>
      </c>
      <c r="I54" s="21">
        <v>232</v>
      </c>
      <c r="J54" s="40">
        <v>98</v>
      </c>
      <c r="K54" s="40"/>
      <c r="L54" s="21"/>
      <c r="M54" s="59"/>
      <c r="N54" s="42"/>
      <c r="O54" s="89">
        <f t="shared" si="0"/>
        <v>1116</v>
      </c>
    </row>
    <row r="55" spans="1:15" ht="21" customHeight="1" thickBot="1">
      <c r="A55" s="114" t="s">
        <v>54</v>
      </c>
      <c r="B55" s="115"/>
      <c r="C55" s="116"/>
      <c r="D55" s="15">
        <f aca="true" t="shared" si="16" ref="D55:J55">SUM(D52:D54)</f>
        <v>4072</v>
      </c>
      <c r="E55" s="16">
        <f t="shared" si="16"/>
        <v>1651</v>
      </c>
      <c r="F55" s="16">
        <f t="shared" si="16"/>
        <v>8954</v>
      </c>
      <c r="G55" s="16">
        <f t="shared" si="16"/>
        <v>4294</v>
      </c>
      <c r="H55" s="16">
        <f t="shared" si="16"/>
        <v>6353</v>
      </c>
      <c r="I55" s="16">
        <f t="shared" si="16"/>
        <v>7277</v>
      </c>
      <c r="J55" s="39">
        <f t="shared" si="16"/>
        <v>3494</v>
      </c>
      <c r="K55" s="39"/>
      <c r="L55" s="16"/>
      <c r="M55" s="58"/>
      <c r="N55" s="48"/>
      <c r="O55" s="79">
        <f t="shared" si="0"/>
        <v>36095</v>
      </c>
    </row>
    <row r="56" spans="1:15" ht="23.25" customHeight="1" thickBot="1">
      <c r="A56" s="117" t="s">
        <v>35</v>
      </c>
      <c r="B56" s="118"/>
      <c r="C56" s="119"/>
      <c r="D56" s="77">
        <f>SUM(D55+D49)</f>
        <v>9483</v>
      </c>
      <c r="E56" s="78">
        <f>SUM(E55+E49)</f>
        <v>3858</v>
      </c>
      <c r="F56" s="78">
        <f>SUM(F55+F49)</f>
        <v>19802</v>
      </c>
      <c r="G56" s="78">
        <f>SUM(G49+G55)</f>
        <v>9103</v>
      </c>
      <c r="H56" s="78">
        <f>SUM(H49+H55)</f>
        <v>14067</v>
      </c>
      <c r="I56" s="78">
        <f>SUM(I55+I49)</f>
        <v>15790</v>
      </c>
      <c r="J56" s="82">
        <f>SUM(J55+J49)</f>
        <v>10922</v>
      </c>
      <c r="K56" s="82"/>
      <c r="L56" s="78"/>
      <c r="M56" s="95"/>
      <c r="N56" s="94"/>
      <c r="O56" s="76">
        <f t="shared" si="0"/>
        <v>83025</v>
      </c>
    </row>
    <row r="59" spans="1:15" ht="13.5">
      <c r="A59" s="96" t="s">
        <v>185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13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</sheetData>
  <sheetProtection/>
  <mergeCells count="41">
    <mergeCell ref="B17:B19"/>
    <mergeCell ref="B38:B40"/>
    <mergeCell ref="B35:B37"/>
    <mergeCell ref="J7:J10"/>
    <mergeCell ref="K7:K10"/>
    <mergeCell ref="G7:G10"/>
    <mergeCell ref="B11:B13"/>
    <mergeCell ref="N7:N10"/>
    <mergeCell ref="I7:I10"/>
    <mergeCell ref="D7:D10"/>
    <mergeCell ref="E7:E10"/>
    <mergeCell ref="F7:F10"/>
    <mergeCell ref="A55:C55"/>
    <mergeCell ref="A8:A10"/>
    <mergeCell ref="A47:C47"/>
    <mergeCell ref="O7:O10"/>
    <mergeCell ref="B8:B10"/>
    <mergeCell ref="M7:M10"/>
    <mergeCell ref="L7:L10"/>
    <mergeCell ref="H7:H10"/>
    <mergeCell ref="B32:B34"/>
    <mergeCell ref="B14:B16"/>
    <mergeCell ref="C8:C10"/>
    <mergeCell ref="B50:B52"/>
    <mergeCell ref="A44:B46"/>
    <mergeCell ref="A11:A22"/>
    <mergeCell ref="A7:C7"/>
    <mergeCell ref="A49:C49"/>
    <mergeCell ref="B20:B22"/>
    <mergeCell ref="B29:B31"/>
    <mergeCell ref="A50:A54"/>
    <mergeCell ref="A59:O60"/>
    <mergeCell ref="A23:A31"/>
    <mergeCell ref="B23:B25"/>
    <mergeCell ref="A32:A40"/>
    <mergeCell ref="B54:C54"/>
    <mergeCell ref="B26:B28"/>
    <mergeCell ref="A48:C48"/>
    <mergeCell ref="A56:C56"/>
    <mergeCell ref="A41:B43"/>
    <mergeCell ref="B53:C53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6" ht="15" customHeight="1">
      <c r="A4" s="22"/>
      <c r="B4" s="22"/>
      <c r="C4" s="22"/>
      <c r="D4" s="22"/>
      <c r="E4" s="22"/>
      <c r="F4" s="23"/>
    </row>
    <row r="5" spans="1:15" ht="15" customHeight="1">
      <c r="A5" s="49" t="s">
        <v>167</v>
      </c>
      <c r="C5" s="50"/>
      <c r="D5" s="6"/>
      <c r="E5" s="52"/>
      <c r="I5" s="53"/>
      <c r="J5" s="53"/>
      <c r="K5" s="53"/>
      <c r="L5" s="53"/>
      <c r="M5" s="53"/>
      <c r="N5" s="53"/>
      <c r="O5" s="24"/>
    </row>
    <row r="6" spans="9:15" ht="15" customHeight="1" thickBot="1">
      <c r="I6" s="25"/>
      <c r="J6" s="25"/>
      <c r="K6" s="25"/>
      <c r="L6" s="25"/>
      <c r="M6" s="25"/>
      <c r="N6" s="25"/>
      <c r="O6" s="25"/>
    </row>
    <row r="7" spans="1:15" ht="48" customHeight="1">
      <c r="A7" s="146" t="s">
        <v>99</v>
      </c>
      <c r="B7" s="147"/>
      <c r="C7" s="148"/>
      <c r="D7" s="158" t="s">
        <v>168</v>
      </c>
      <c r="E7" s="149" t="s">
        <v>169</v>
      </c>
      <c r="F7" s="130" t="s">
        <v>170</v>
      </c>
      <c r="G7" s="130" t="s">
        <v>171</v>
      </c>
      <c r="H7" s="130" t="s">
        <v>172</v>
      </c>
      <c r="I7" s="130" t="s">
        <v>173</v>
      </c>
      <c r="J7" s="130"/>
      <c r="K7" s="130"/>
      <c r="L7" s="130"/>
      <c r="M7" s="130"/>
      <c r="N7" s="169"/>
      <c r="O7" s="151" t="s">
        <v>174</v>
      </c>
    </row>
    <row r="8" spans="1:15" ht="13.5">
      <c r="A8" s="112" t="s">
        <v>37</v>
      </c>
      <c r="B8" s="124" t="s">
        <v>38</v>
      </c>
      <c r="C8" s="133" t="s">
        <v>39</v>
      </c>
      <c r="D8" s="159"/>
      <c r="E8" s="150"/>
      <c r="F8" s="154"/>
      <c r="G8" s="154"/>
      <c r="H8" s="154"/>
      <c r="I8" s="154"/>
      <c r="J8" s="156"/>
      <c r="K8" s="156"/>
      <c r="L8" s="156"/>
      <c r="M8" s="156"/>
      <c r="N8" s="170"/>
      <c r="O8" s="152"/>
    </row>
    <row r="9" spans="1:15" ht="13.5">
      <c r="A9" s="112"/>
      <c r="B9" s="124"/>
      <c r="C9" s="133"/>
      <c r="D9" s="159"/>
      <c r="E9" s="150"/>
      <c r="F9" s="154"/>
      <c r="G9" s="154"/>
      <c r="H9" s="154"/>
      <c r="I9" s="154"/>
      <c r="J9" s="156"/>
      <c r="K9" s="156"/>
      <c r="L9" s="156"/>
      <c r="M9" s="156"/>
      <c r="N9" s="170"/>
      <c r="O9" s="152"/>
    </row>
    <row r="10" spans="1:15" ht="18.75" customHeight="1" thickBot="1">
      <c r="A10" s="145"/>
      <c r="B10" s="125"/>
      <c r="C10" s="134"/>
      <c r="D10" s="160"/>
      <c r="E10" s="178"/>
      <c r="F10" s="155"/>
      <c r="G10" s="155"/>
      <c r="H10" s="155"/>
      <c r="I10" s="155"/>
      <c r="J10" s="157"/>
      <c r="K10" s="157"/>
      <c r="L10" s="157"/>
      <c r="M10" s="157"/>
      <c r="N10" s="171"/>
      <c r="O10" s="153"/>
    </row>
    <row r="11" spans="1:15" ht="21" customHeight="1">
      <c r="A11" s="120" t="s">
        <v>109</v>
      </c>
      <c r="B11" s="126" t="s">
        <v>40</v>
      </c>
      <c r="C11" s="7" t="s">
        <v>41</v>
      </c>
      <c r="D11" s="8">
        <v>238</v>
      </c>
      <c r="E11" s="9">
        <v>394</v>
      </c>
      <c r="F11" s="9">
        <v>175</v>
      </c>
      <c r="G11" s="9">
        <v>353</v>
      </c>
      <c r="H11" s="9">
        <v>253</v>
      </c>
      <c r="I11" s="9">
        <v>141</v>
      </c>
      <c r="J11" s="37"/>
      <c r="K11" s="9"/>
      <c r="L11" s="60"/>
      <c r="M11" s="9"/>
      <c r="N11" s="60"/>
      <c r="O11" s="73">
        <f aca="true" t="shared" si="0" ref="O11:O56">SUM(D11:N11)</f>
        <v>1554</v>
      </c>
    </row>
    <row r="12" spans="1:15" ht="21" customHeight="1">
      <c r="A12" s="121"/>
      <c r="B12" s="124"/>
      <c r="C12" s="10" t="s">
        <v>42</v>
      </c>
      <c r="D12" s="11">
        <v>58</v>
      </c>
      <c r="E12" s="12">
        <v>138</v>
      </c>
      <c r="F12" s="12">
        <v>98</v>
      </c>
      <c r="G12" s="12">
        <v>64</v>
      </c>
      <c r="H12" s="12">
        <v>183</v>
      </c>
      <c r="I12" s="12">
        <v>25</v>
      </c>
      <c r="J12" s="32"/>
      <c r="K12" s="12"/>
      <c r="L12" s="54"/>
      <c r="M12" s="12"/>
      <c r="N12" s="54"/>
      <c r="O12" s="74">
        <f t="shared" si="0"/>
        <v>566</v>
      </c>
    </row>
    <row r="13" spans="1:15" ht="21" customHeight="1">
      <c r="A13" s="121"/>
      <c r="B13" s="124"/>
      <c r="C13" s="10" t="s">
        <v>43</v>
      </c>
      <c r="D13" s="11">
        <f aca="true" t="shared" si="1" ref="D13:I13">SUM(D11:D12)</f>
        <v>296</v>
      </c>
      <c r="E13" s="12">
        <f t="shared" si="1"/>
        <v>532</v>
      </c>
      <c r="F13" s="12">
        <f t="shared" si="1"/>
        <v>273</v>
      </c>
      <c r="G13" s="12">
        <f t="shared" si="1"/>
        <v>417</v>
      </c>
      <c r="H13" s="12">
        <f t="shared" si="1"/>
        <v>436</v>
      </c>
      <c r="I13" s="12">
        <f t="shared" si="1"/>
        <v>166</v>
      </c>
      <c r="J13" s="32"/>
      <c r="K13" s="12"/>
      <c r="L13" s="54"/>
      <c r="M13" s="12"/>
      <c r="N13" s="54"/>
      <c r="O13" s="74">
        <f t="shared" si="0"/>
        <v>2120</v>
      </c>
    </row>
    <row r="14" spans="1:15" ht="21" customHeight="1">
      <c r="A14" s="121"/>
      <c r="B14" s="124" t="s">
        <v>44</v>
      </c>
      <c r="C14" s="10" t="s">
        <v>41</v>
      </c>
      <c r="D14" s="11">
        <v>445</v>
      </c>
      <c r="E14" s="12">
        <v>874</v>
      </c>
      <c r="F14" s="12">
        <v>267</v>
      </c>
      <c r="G14" s="12">
        <v>666</v>
      </c>
      <c r="H14" s="12">
        <v>415</v>
      </c>
      <c r="I14" s="12">
        <v>220</v>
      </c>
      <c r="J14" s="32"/>
      <c r="K14" s="12"/>
      <c r="L14" s="54"/>
      <c r="M14" s="12"/>
      <c r="N14" s="54"/>
      <c r="O14" s="74">
        <f t="shared" si="0"/>
        <v>2887</v>
      </c>
    </row>
    <row r="15" spans="1:15" ht="21" customHeight="1">
      <c r="A15" s="121"/>
      <c r="B15" s="124"/>
      <c r="C15" s="10" t="s">
        <v>42</v>
      </c>
      <c r="D15" s="11">
        <v>2</v>
      </c>
      <c r="E15" s="12">
        <v>20</v>
      </c>
      <c r="F15" s="12">
        <v>1</v>
      </c>
      <c r="G15" s="12">
        <v>7</v>
      </c>
      <c r="H15" s="12">
        <v>16</v>
      </c>
      <c r="I15" s="12">
        <v>1</v>
      </c>
      <c r="J15" s="32"/>
      <c r="K15" s="12"/>
      <c r="L15" s="54"/>
      <c r="M15" s="12"/>
      <c r="N15" s="54"/>
      <c r="O15" s="74">
        <f t="shared" si="0"/>
        <v>47</v>
      </c>
    </row>
    <row r="16" spans="1:15" ht="21" customHeight="1">
      <c r="A16" s="121"/>
      <c r="B16" s="124"/>
      <c r="C16" s="10" t="s">
        <v>43</v>
      </c>
      <c r="D16" s="11">
        <f aca="true" t="shared" si="2" ref="D16:I16">SUM(D14:D15)</f>
        <v>447</v>
      </c>
      <c r="E16" s="12">
        <f t="shared" si="2"/>
        <v>894</v>
      </c>
      <c r="F16" s="12">
        <f t="shared" si="2"/>
        <v>268</v>
      </c>
      <c r="G16" s="12">
        <f t="shared" si="2"/>
        <v>673</v>
      </c>
      <c r="H16" s="12">
        <f t="shared" si="2"/>
        <v>431</v>
      </c>
      <c r="I16" s="12">
        <f t="shared" si="2"/>
        <v>221</v>
      </c>
      <c r="J16" s="32"/>
      <c r="K16" s="12"/>
      <c r="L16" s="54"/>
      <c r="M16" s="12"/>
      <c r="N16" s="54"/>
      <c r="O16" s="74">
        <f t="shared" si="0"/>
        <v>2934</v>
      </c>
    </row>
    <row r="17" spans="1:15" ht="21" customHeight="1">
      <c r="A17" s="121"/>
      <c r="B17" s="124" t="s">
        <v>45</v>
      </c>
      <c r="C17" s="10" t="s">
        <v>41</v>
      </c>
      <c r="D17" s="11"/>
      <c r="E17" s="12"/>
      <c r="F17" s="12"/>
      <c r="G17" s="12">
        <v>1</v>
      </c>
      <c r="H17" s="12">
        <v>3</v>
      </c>
      <c r="I17" s="12">
        <v>3</v>
      </c>
      <c r="J17" s="32"/>
      <c r="K17" s="12"/>
      <c r="L17" s="54"/>
      <c r="M17" s="12"/>
      <c r="N17" s="54"/>
      <c r="O17" s="74">
        <f t="shared" si="0"/>
        <v>7</v>
      </c>
    </row>
    <row r="18" spans="1:15" ht="21" customHeight="1">
      <c r="A18" s="121"/>
      <c r="B18" s="124"/>
      <c r="C18" s="10" t="s">
        <v>42</v>
      </c>
      <c r="D18" s="11">
        <v>2</v>
      </c>
      <c r="E18" s="12">
        <v>3</v>
      </c>
      <c r="F18" s="12">
        <v>8</v>
      </c>
      <c r="G18" s="12"/>
      <c r="H18" s="12">
        <v>23</v>
      </c>
      <c r="I18" s="12"/>
      <c r="J18" s="32"/>
      <c r="K18" s="12"/>
      <c r="L18" s="54"/>
      <c r="M18" s="12"/>
      <c r="N18" s="54"/>
      <c r="O18" s="74">
        <f t="shared" si="0"/>
        <v>36</v>
      </c>
    </row>
    <row r="19" spans="1:15" ht="21" customHeight="1">
      <c r="A19" s="121"/>
      <c r="B19" s="124"/>
      <c r="C19" s="10" t="s">
        <v>43</v>
      </c>
      <c r="D19" s="11">
        <f aca="true" t="shared" si="3" ref="D19:I19">SUM(D17:D18)</f>
        <v>2</v>
      </c>
      <c r="E19" s="11">
        <f t="shared" si="3"/>
        <v>3</v>
      </c>
      <c r="F19" s="12">
        <f t="shared" si="3"/>
        <v>8</v>
      </c>
      <c r="G19" s="12">
        <f t="shared" si="3"/>
        <v>1</v>
      </c>
      <c r="H19" s="12">
        <f t="shared" si="3"/>
        <v>26</v>
      </c>
      <c r="I19" s="12">
        <f t="shared" si="3"/>
        <v>3</v>
      </c>
      <c r="J19" s="32"/>
      <c r="K19" s="12"/>
      <c r="L19" s="54"/>
      <c r="M19" s="12"/>
      <c r="N19" s="54"/>
      <c r="O19" s="74">
        <f t="shared" si="0"/>
        <v>43</v>
      </c>
    </row>
    <row r="20" spans="1:15" ht="21" customHeight="1">
      <c r="A20" s="121"/>
      <c r="B20" s="124" t="s">
        <v>110</v>
      </c>
      <c r="C20" s="10" t="s">
        <v>41</v>
      </c>
      <c r="D20" s="11">
        <f aca="true" t="shared" si="4" ref="D20:I22">D11+D14+D17</f>
        <v>683</v>
      </c>
      <c r="E20" s="11">
        <f t="shared" si="4"/>
        <v>1268</v>
      </c>
      <c r="F20" s="11">
        <f t="shared" si="4"/>
        <v>442</v>
      </c>
      <c r="G20" s="11">
        <f t="shared" si="4"/>
        <v>1020</v>
      </c>
      <c r="H20" s="11">
        <f t="shared" si="4"/>
        <v>671</v>
      </c>
      <c r="I20" s="11">
        <f t="shared" si="4"/>
        <v>364</v>
      </c>
      <c r="J20" s="54"/>
      <c r="K20" s="12"/>
      <c r="L20" s="54"/>
      <c r="M20" s="12"/>
      <c r="N20" s="54"/>
      <c r="O20" s="74">
        <f t="shared" si="0"/>
        <v>4448</v>
      </c>
    </row>
    <row r="21" spans="1:15" ht="21" customHeight="1">
      <c r="A21" s="121"/>
      <c r="B21" s="124"/>
      <c r="C21" s="10" t="s">
        <v>42</v>
      </c>
      <c r="D21" s="11">
        <f t="shared" si="4"/>
        <v>62</v>
      </c>
      <c r="E21" s="11">
        <f t="shared" si="4"/>
        <v>161</v>
      </c>
      <c r="F21" s="11">
        <f t="shared" si="4"/>
        <v>107</v>
      </c>
      <c r="G21" s="11">
        <f t="shared" si="4"/>
        <v>71</v>
      </c>
      <c r="H21" s="11">
        <f t="shared" si="4"/>
        <v>222</v>
      </c>
      <c r="I21" s="11">
        <f t="shared" si="4"/>
        <v>26</v>
      </c>
      <c r="J21" s="54"/>
      <c r="K21" s="12"/>
      <c r="L21" s="54"/>
      <c r="M21" s="12"/>
      <c r="N21" s="54"/>
      <c r="O21" s="74">
        <f t="shared" si="0"/>
        <v>649</v>
      </c>
    </row>
    <row r="22" spans="1:15" ht="21" customHeight="1" thickBot="1">
      <c r="A22" s="122"/>
      <c r="B22" s="125"/>
      <c r="C22" s="13" t="s">
        <v>43</v>
      </c>
      <c r="D22" s="11">
        <f t="shared" si="4"/>
        <v>745</v>
      </c>
      <c r="E22" s="11">
        <f t="shared" si="4"/>
        <v>1429</v>
      </c>
      <c r="F22" s="11">
        <f t="shared" si="4"/>
        <v>549</v>
      </c>
      <c r="G22" s="11">
        <f t="shared" si="4"/>
        <v>1091</v>
      </c>
      <c r="H22" s="11">
        <f t="shared" si="4"/>
        <v>893</v>
      </c>
      <c r="I22" s="11">
        <f t="shared" si="4"/>
        <v>390</v>
      </c>
      <c r="J22" s="54"/>
      <c r="K22" s="12"/>
      <c r="L22" s="54"/>
      <c r="M22" s="12"/>
      <c r="N22" s="54"/>
      <c r="O22" s="74">
        <f t="shared" si="0"/>
        <v>5097</v>
      </c>
    </row>
    <row r="23" spans="1:15" ht="21" customHeight="1">
      <c r="A23" s="120" t="s">
        <v>175</v>
      </c>
      <c r="B23" s="126" t="s">
        <v>40</v>
      </c>
      <c r="C23" s="7" t="s">
        <v>41</v>
      </c>
      <c r="D23" s="8">
        <v>1</v>
      </c>
      <c r="E23" s="9">
        <v>3</v>
      </c>
      <c r="F23" s="9">
        <v>2</v>
      </c>
      <c r="G23" s="9">
        <v>17</v>
      </c>
      <c r="H23" s="9">
        <v>1</v>
      </c>
      <c r="I23" s="9">
        <v>1</v>
      </c>
      <c r="J23" s="37"/>
      <c r="K23" s="9"/>
      <c r="L23" s="60"/>
      <c r="M23" s="9"/>
      <c r="N23" s="60"/>
      <c r="O23" s="73">
        <f t="shared" si="0"/>
        <v>25</v>
      </c>
    </row>
    <row r="24" spans="1:15" ht="21" customHeight="1">
      <c r="A24" s="121"/>
      <c r="B24" s="124"/>
      <c r="C24" s="10" t="s">
        <v>42</v>
      </c>
      <c r="D24" s="11">
        <v>21</v>
      </c>
      <c r="E24" s="12">
        <v>26</v>
      </c>
      <c r="F24" s="12"/>
      <c r="G24" s="12"/>
      <c r="H24" s="12">
        <v>14</v>
      </c>
      <c r="I24" s="12"/>
      <c r="J24" s="32"/>
      <c r="K24" s="12"/>
      <c r="L24" s="54"/>
      <c r="M24" s="12"/>
      <c r="N24" s="54"/>
      <c r="O24" s="74">
        <f t="shared" si="0"/>
        <v>61</v>
      </c>
    </row>
    <row r="25" spans="1:15" ht="21" customHeight="1">
      <c r="A25" s="121"/>
      <c r="B25" s="124"/>
      <c r="C25" s="10" t="s">
        <v>43</v>
      </c>
      <c r="D25" s="11">
        <f aca="true" t="shared" si="5" ref="D25:I25">SUM(D23:D24)</f>
        <v>22</v>
      </c>
      <c r="E25" s="11">
        <f t="shared" si="5"/>
        <v>29</v>
      </c>
      <c r="F25" s="11">
        <f t="shared" si="5"/>
        <v>2</v>
      </c>
      <c r="G25" s="11">
        <f t="shared" si="5"/>
        <v>17</v>
      </c>
      <c r="H25" s="11">
        <f t="shared" si="5"/>
        <v>15</v>
      </c>
      <c r="I25" s="11">
        <f t="shared" si="5"/>
        <v>1</v>
      </c>
      <c r="J25" s="54"/>
      <c r="K25" s="12"/>
      <c r="L25" s="54"/>
      <c r="M25" s="12"/>
      <c r="N25" s="54"/>
      <c r="O25" s="74">
        <f t="shared" si="0"/>
        <v>86</v>
      </c>
    </row>
    <row r="26" spans="1:15" ht="21" customHeight="1">
      <c r="A26" s="121"/>
      <c r="B26" s="124" t="s">
        <v>44</v>
      </c>
      <c r="C26" s="10" t="s">
        <v>41</v>
      </c>
      <c r="D26" s="11">
        <v>15</v>
      </c>
      <c r="E26" s="12">
        <v>25</v>
      </c>
      <c r="F26" s="12">
        <v>9</v>
      </c>
      <c r="G26" s="12">
        <v>15</v>
      </c>
      <c r="H26" s="12">
        <v>18</v>
      </c>
      <c r="I26" s="12">
        <v>12</v>
      </c>
      <c r="J26" s="32"/>
      <c r="K26" s="12"/>
      <c r="L26" s="54"/>
      <c r="M26" s="12"/>
      <c r="N26" s="54"/>
      <c r="O26" s="74">
        <f t="shared" si="0"/>
        <v>94</v>
      </c>
    </row>
    <row r="27" spans="1:15" ht="21" customHeight="1">
      <c r="A27" s="121"/>
      <c r="B27" s="124"/>
      <c r="C27" s="10" t="s">
        <v>42</v>
      </c>
      <c r="D27" s="11">
        <v>11</v>
      </c>
      <c r="E27" s="12">
        <v>8</v>
      </c>
      <c r="F27" s="12"/>
      <c r="G27" s="12"/>
      <c r="H27" s="12">
        <v>8</v>
      </c>
      <c r="I27" s="12"/>
      <c r="J27" s="32"/>
      <c r="K27" s="12"/>
      <c r="L27" s="54"/>
      <c r="M27" s="12"/>
      <c r="N27" s="54"/>
      <c r="O27" s="74">
        <f t="shared" si="0"/>
        <v>27</v>
      </c>
    </row>
    <row r="28" spans="1:15" ht="21" customHeight="1">
      <c r="A28" s="121"/>
      <c r="B28" s="124"/>
      <c r="C28" s="10" t="s">
        <v>43</v>
      </c>
      <c r="D28" s="11">
        <f aca="true" t="shared" si="6" ref="D28:I28">SUM(D26:D27)</f>
        <v>26</v>
      </c>
      <c r="E28" s="12">
        <f t="shared" si="6"/>
        <v>33</v>
      </c>
      <c r="F28" s="12">
        <f t="shared" si="6"/>
        <v>9</v>
      </c>
      <c r="G28" s="12">
        <f t="shared" si="6"/>
        <v>15</v>
      </c>
      <c r="H28" s="12">
        <f t="shared" si="6"/>
        <v>26</v>
      </c>
      <c r="I28" s="12">
        <f t="shared" si="6"/>
        <v>12</v>
      </c>
      <c r="J28" s="32"/>
      <c r="K28" s="12"/>
      <c r="L28" s="54"/>
      <c r="M28" s="12"/>
      <c r="N28" s="54"/>
      <c r="O28" s="74">
        <f t="shared" si="0"/>
        <v>121</v>
      </c>
    </row>
    <row r="29" spans="1:15" ht="21" customHeight="1">
      <c r="A29" s="121"/>
      <c r="B29" s="124" t="s">
        <v>110</v>
      </c>
      <c r="C29" s="10" t="s">
        <v>41</v>
      </c>
      <c r="D29" s="11">
        <f aca="true" t="shared" si="7" ref="D29:I31">D23+D26</f>
        <v>16</v>
      </c>
      <c r="E29" s="11">
        <f t="shared" si="7"/>
        <v>28</v>
      </c>
      <c r="F29" s="11">
        <f t="shared" si="7"/>
        <v>11</v>
      </c>
      <c r="G29" s="11">
        <f t="shared" si="7"/>
        <v>32</v>
      </c>
      <c r="H29" s="11">
        <f t="shared" si="7"/>
        <v>19</v>
      </c>
      <c r="I29" s="11">
        <f t="shared" si="7"/>
        <v>13</v>
      </c>
      <c r="J29" s="54"/>
      <c r="K29" s="12"/>
      <c r="L29" s="54"/>
      <c r="M29" s="12"/>
      <c r="N29" s="54"/>
      <c r="O29" s="74">
        <f t="shared" si="0"/>
        <v>119</v>
      </c>
    </row>
    <row r="30" spans="1:15" ht="21" customHeight="1">
      <c r="A30" s="121"/>
      <c r="B30" s="124"/>
      <c r="C30" s="10" t="s">
        <v>42</v>
      </c>
      <c r="D30" s="11">
        <f t="shared" si="7"/>
        <v>32</v>
      </c>
      <c r="E30" s="11">
        <f t="shared" si="7"/>
        <v>34</v>
      </c>
      <c r="F30" s="11">
        <f t="shared" si="7"/>
        <v>0</v>
      </c>
      <c r="G30" s="11">
        <f t="shared" si="7"/>
        <v>0</v>
      </c>
      <c r="H30" s="11">
        <f t="shared" si="7"/>
        <v>22</v>
      </c>
      <c r="I30" s="11">
        <f t="shared" si="7"/>
        <v>0</v>
      </c>
      <c r="J30" s="54"/>
      <c r="K30" s="12"/>
      <c r="L30" s="54"/>
      <c r="M30" s="12"/>
      <c r="N30" s="54"/>
      <c r="O30" s="74">
        <f t="shared" si="0"/>
        <v>88</v>
      </c>
    </row>
    <row r="31" spans="1:15" ht="21" customHeight="1" thickBot="1">
      <c r="A31" s="122"/>
      <c r="B31" s="125"/>
      <c r="C31" s="13" t="s">
        <v>43</v>
      </c>
      <c r="D31" s="11">
        <f t="shared" si="7"/>
        <v>48</v>
      </c>
      <c r="E31" s="11">
        <f t="shared" si="7"/>
        <v>62</v>
      </c>
      <c r="F31" s="11">
        <f t="shared" si="7"/>
        <v>11</v>
      </c>
      <c r="G31" s="11">
        <f t="shared" si="7"/>
        <v>32</v>
      </c>
      <c r="H31" s="11">
        <f t="shared" si="7"/>
        <v>41</v>
      </c>
      <c r="I31" s="11">
        <f t="shared" si="7"/>
        <v>13</v>
      </c>
      <c r="J31" s="54"/>
      <c r="K31" s="12"/>
      <c r="L31" s="54"/>
      <c r="M31" s="12"/>
      <c r="N31" s="54"/>
      <c r="O31" s="74">
        <f t="shared" si="0"/>
        <v>207</v>
      </c>
    </row>
    <row r="32" spans="1:15" ht="21" customHeight="1">
      <c r="A32" s="120" t="s">
        <v>112</v>
      </c>
      <c r="B32" s="126" t="s">
        <v>40</v>
      </c>
      <c r="C32" s="7" t="s">
        <v>41</v>
      </c>
      <c r="D32" s="8">
        <v>1329</v>
      </c>
      <c r="E32" s="9">
        <v>2169</v>
      </c>
      <c r="F32" s="9">
        <v>745</v>
      </c>
      <c r="G32" s="9">
        <v>2386</v>
      </c>
      <c r="H32" s="9">
        <v>1581</v>
      </c>
      <c r="I32" s="9">
        <v>366</v>
      </c>
      <c r="J32" s="37"/>
      <c r="K32" s="9"/>
      <c r="L32" s="60"/>
      <c r="M32" s="9"/>
      <c r="N32" s="60"/>
      <c r="O32" s="73">
        <f t="shared" si="0"/>
        <v>8576</v>
      </c>
    </row>
    <row r="33" spans="1:15" ht="21" customHeight="1">
      <c r="A33" s="121"/>
      <c r="B33" s="124"/>
      <c r="C33" s="10" t="s">
        <v>42</v>
      </c>
      <c r="D33" s="11">
        <v>3</v>
      </c>
      <c r="E33" s="12">
        <v>4</v>
      </c>
      <c r="F33" s="12">
        <v>1</v>
      </c>
      <c r="G33" s="12">
        <v>4</v>
      </c>
      <c r="H33" s="12">
        <v>2</v>
      </c>
      <c r="I33" s="12"/>
      <c r="J33" s="32"/>
      <c r="K33" s="12"/>
      <c r="L33" s="54"/>
      <c r="M33" s="12"/>
      <c r="N33" s="54"/>
      <c r="O33" s="74">
        <f t="shared" si="0"/>
        <v>14</v>
      </c>
    </row>
    <row r="34" spans="1:15" ht="21" customHeight="1">
      <c r="A34" s="121"/>
      <c r="B34" s="124"/>
      <c r="C34" s="10" t="s">
        <v>43</v>
      </c>
      <c r="D34" s="11">
        <f aca="true" t="shared" si="8" ref="D34:I34">D32+D33</f>
        <v>1332</v>
      </c>
      <c r="E34" s="11">
        <f t="shared" si="8"/>
        <v>2173</v>
      </c>
      <c r="F34" s="11">
        <f t="shared" si="8"/>
        <v>746</v>
      </c>
      <c r="G34" s="11">
        <f t="shared" si="8"/>
        <v>2390</v>
      </c>
      <c r="H34" s="11">
        <f t="shared" si="8"/>
        <v>1583</v>
      </c>
      <c r="I34" s="11">
        <f t="shared" si="8"/>
        <v>366</v>
      </c>
      <c r="J34" s="54"/>
      <c r="K34" s="12"/>
      <c r="L34" s="54"/>
      <c r="M34" s="12"/>
      <c r="N34" s="54"/>
      <c r="O34" s="74">
        <f t="shared" si="0"/>
        <v>8590</v>
      </c>
    </row>
    <row r="35" spans="1:15" ht="21" customHeight="1">
      <c r="A35" s="121"/>
      <c r="B35" s="124" t="s">
        <v>44</v>
      </c>
      <c r="C35" s="10" t="s">
        <v>41</v>
      </c>
      <c r="D35" s="11">
        <v>1926</v>
      </c>
      <c r="E35" s="12">
        <v>3596</v>
      </c>
      <c r="F35" s="12">
        <v>1098</v>
      </c>
      <c r="G35" s="12">
        <v>3744</v>
      </c>
      <c r="H35" s="12">
        <v>3009</v>
      </c>
      <c r="I35" s="12">
        <v>573</v>
      </c>
      <c r="J35" s="32"/>
      <c r="K35" s="12"/>
      <c r="L35" s="54"/>
      <c r="M35" s="12"/>
      <c r="N35" s="54"/>
      <c r="O35" s="74">
        <f t="shared" si="0"/>
        <v>13946</v>
      </c>
    </row>
    <row r="36" spans="1:15" ht="21" customHeight="1">
      <c r="A36" s="121"/>
      <c r="B36" s="124"/>
      <c r="C36" s="10" t="s">
        <v>42</v>
      </c>
      <c r="D36" s="11">
        <v>10</v>
      </c>
      <c r="E36" s="12">
        <v>26</v>
      </c>
      <c r="F36" s="12">
        <v>9</v>
      </c>
      <c r="G36" s="12">
        <v>10</v>
      </c>
      <c r="H36" s="12">
        <v>9</v>
      </c>
      <c r="I36" s="12"/>
      <c r="J36" s="32"/>
      <c r="K36" s="12"/>
      <c r="L36" s="54"/>
      <c r="M36" s="12"/>
      <c r="N36" s="54"/>
      <c r="O36" s="74">
        <f t="shared" si="0"/>
        <v>64</v>
      </c>
    </row>
    <row r="37" spans="1:15" ht="21" customHeight="1">
      <c r="A37" s="121"/>
      <c r="B37" s="124"/>
      <c r="C37" s="10" t="s">
        <v>43</v>
      </c>
      <c r="D37" s="11">
        <f aca="true" t="shared" si="9" ref="D37:I37">SUM(D35:D36)</f>
        <v>1936</v>
      </c>
      <c r="E37" s="12">
        <f t="shared" si="9"/>
        <v>3622</v>
      </c>
      <c r="F37" s="12">
        <f t="shared" si="9"/>
        <v>1107</v>
      </c>
      <c r="G37" s="12">
        <f t="shared" si="9"/>
        <v>3754</v>
      </c>
      <c r="H37" s="12">
        <f t="shared" si="9"/>
        <v>3018</v>
      </c>
      <c r="I37" s="12">
        <f t="shared" si="9"/>
        <v>573</v>
      </c>
      <c r="J37" s="32"/>
      <c r="K37" s="12"/>
      <c r="L37" s="54"/>
      <c r="M37" s="12"/>
      <c r="N37" s="54"/>
      <c r="O37" s="74">
        <f t="shared" si="0"/>
        <v>14010</v>
      </c>
    </row>
    <row r="38" spans="1:15" ht="21" customHeight="1">
      <c r="A38" s="121"/>
      <c r="B38" s="124" t="s">
        <v>110</v>
      </c>
      <c r="C38" s="10" t="s">
        <v>41</v>
      </c>
      <c r="D38" s="11">
        <f aca="true" t="shared" si="10" ref="D38:I40">D32+D35</f>
        <v>3255</v>
      </c>
      <c r="E38" s="11">
        <f t="shared" si="10"/>
        <v>5765</v>
      </c>
      <c r="F38" s="11">
        <f t="shared" si="10"/>
        <v>1843</v>
      </c>
      <c r="G38" s="11">
        <f t="shared" si="10"/>
        <v>6130</v>
      </c>
      <c r="H38" s="11">
        <f t="shared" si="10"/>
        <v>4590</v>
      </c>
      <c r="I38" s="11">
        <f t="shared" si="10"/>
        <v>939</v>
      </c>
      <c r="J38" s="54"/>
      <c r="K38" s="12"/>
      <c r="L38" s="54"/>
      <c r="M38" s="12"/>
      <c r="N38" s="54"/>
      <c r="O38" s="74">
        <f t="shared" si="0"/>
        <v>22522</v>
      </c>
    </row>
    <row r="39" spans="1:15" ht="21" customHeight="1">
      <c r="A39" s="121"/>
      <c r="B39" s="124"/>
      <c r="C39" s="10" t="s">
        <v>42</v>
      </c>
      <c r="D39" s="11">
        <f t="shared" si="10"/>
        <v>13</v>
      </c>
      <c r="E39" s="11">
        <f t="shared" si="10"/>
        <v>30</v>
      </c>
      <c r="F39" s="11">
        <f t="shared" si="10"/>
        <v>10</v>
      </c>
      <c r="G39" s="11">
        <f t="shared" si="10"/>
        <v>14</v>
      </c>
      <c r="H39" s="11">
        <f t="shared" si="10"/>
        <v>11</v>
      </c>
      <c r="I39" s="11">
        <f t="shared" si="10"/>
        <v>0</v>
      </c>
      <c r="J39" s="54"/>
      <c r="K39" s="12"/>
      <c r="L39" s="54"/>
      <c r="M39" s="12"/>
      <c r="N39" s="54"/>
      <c r="O39" s="74">
        <f t="shared" si="0"/>
        <v>78</v>
      </c>
    </row>
    <row r="40" spans="1:15" ht="21" customHeight="1" thickBot="1">
      <c r="A40" s="122"/>
      <c r="B40" s="125"/>
      <c r="C40" s="13" t="s">
        <v>43</v>
      </c>
      <c r="D40" s="11">
        <f t="shared" si="10"/>
        <v>3268</v>
      </c>
      <c r="E40" s="11">
        <f t="shared" si="10"/>
        <v>5795</v>
      </c>
      <c r="F40" s="11">
        <f t="shared" si="10"/>
        <v>1853</v>
      </c>
      <c r="G40" s="11">
        <f t="shared" si="10"/>
        <v>6144</v>
      </c>
      <c r="H40" s="11">
        <f t="shared" si="10"/>
        <v>4601</v>
      </c>
      <c r="I40" s="11">
        <f t="shared" si="10"/>
        <v>939</v>
      </c>
      <c r="J40" s="54"/>
      <c r="K40" s="12"/>
      <c r="L40" s="54"/>
      <c r="M40" s="12"/>
      <c r="N40" s="54"/>
      <c r="O40" s="74">
        <f t="shared" si="0"/>
        <v>22600</v>
      </c>
    </row>
    <row r="41" spans="1:15" ht="21" customHeight="1">
      <c r="A41" s="102" t="s">
        <v>46</v>
      </c>
      <c r="B41" s="103"/>
      <c r="C41" s="7" t="s">
        <v>41</v>
      </c>
      <c r="D41" s="8">
        <v>141</v>
      </c>
      <c r="E41" s="9">
        <v>185</v>
      </c>
      <c r="F41" s="9">
        <v>85</v>
      </c>
      <c r="G41" s="9">
        <v>174</v>
      </c>
      <c r="H41" s="9">
        <v>124</v>
      </c>
      <c r="I41" s="9">
        <v>42</v>
      </c>
      <c r="J41" s="37"/>
      <c r="K41" s="9"/>
      <c r="L41" s="60"/>
      <c r="M41" s="9"/>
      <c r="N41" s="60"/>
      <c r="O41" s="79">
        <f t="shared" si="0"/>
        <v>751</v>
      </c>
    </row>
    <row r="42" spans="1:15" ht="21" customHeight="1">
      <c r="A42" s="104"/>
      <c r="B42" s="105"/>
      <c r="C42" s="10" t="s">
        <v>42</v>
      </c>
      <c r="D42" s="11">
        <v>55</v>
      </c>
      <c r="E42" s="12">
        <v>59</v>
      </c>
      <c r="F42" s="12">
        <v>71</v>
      </c>
      <c r="G42" s="12">
        <v>4</v>
      </c>
      <c r="H42" s="12">
        <v>41</v>
      </c>
      <c r="I42" s="12"/>
      <c r="J42" s="32"/>
      <c r="K42" s="12"/>
      <c r="L42" s="54"/>
      <c r="M42" s="12"/>
      <c r="N42" s="54"/>
      <c r="O42" s="74">
        <f t="shared" si="0"/>
        <v>230</v>
      </c>
    </row>
    <row r="43" spans="1:15" ht="21" customHeight="1" thickBot="1">
      <c r="A43" s="106"/>
      <c r="B43" s="107"/>
      <c r="C43" s="13" t="s">
        <v>43</v>
      </c>
      <c r="D43" s="14">
        <f aca="true" t="shared" si="11" ref="D43:I43">SUM(D41:D42)</f>
        <v>196</v>
      </c>
      <c r="E43" s="44">
        <f t="shared" si="11"/>
        <v>244</v>
      </c>
      <c r="F43" s="44">
        <f t="shared" si="11"/>
        <v>156</v>
      </c>
      <c r="G43" s="44">
        <f t="shared" si="11"/>
        <v>178</v>
      </c>
      <c r="H43" s="44">
        <f t="shared" si="11"/>
        <v>165</v>
      </c>
      <c r="I43" s="44">
        <f t="shared" si="11"/>
        <v>42</v>
      </c>
      <c r="J43" s="55"/>
      <c r="K43" s="44"/>
      <c r="L43" s="57"/>
      <c r="M43" s="44"/>
      <c r="N43" s="57"/>
      <c r="O43" s="74">
        <f t="shared" si="0"/>
        <v>981</v>
      </c>
    </row>
    <row r="44" spans="1:15" ht="21" customHeight="1">
      <c r="A44" s="102" t="s">
        <v>47</v>
      </c>
      <c r="B44" s="103"/>
      <c r="C44" s="7" t="s">
        <v>41</v>
      </c>
      <c r="D44" s="8">
        <v>49</v>
      </c>
      <c r="E44" s="9">
        <v>64</v>
      </c>
      <c r="F44" s="9">
        <v>56</v>
      </c>
      <c r="G44" s="9">
        <v>53</v>
      </c>
      <c r="H44" s="9">
        <v>70</v>
      </c>
      <c r="I44" s="9">
        <v>50</v>
      </c>
      <c r="J44" s="37"/>
      <c r="K44" s="9"/>
      <c r="L44" s="60"/>
      <c r="M44" s="9"/>
      <c r="N44" s="60"/>
      <c r="O44" s="73">
        <f t="shared" si="0"/>
        <v>342</v>
      </c>
    </row>
    <row r="45" spans="1:15" ht="21" customHeight="1">
      <c r="A45" s="104"/>
      <c r="B45" s="105"/>
      <c r="C45" s="10" t="s">
        <v>42</v>
      </c>
      <c r="D45" s="11"/>
      <c r="E45" s="12"/>
      <c r="F45" s="12"/>
      <c r="G45" s="12"/>
      <c r="H45" s="12"/>
      <c r="I45" s="12"/>
      <c r="J45" s="32"/>
      <c r="K45" s="12"/>
      <c r="L45" s="54"/>
      <c r="M45" s="12"/>
      <c r="N45" s="54"/>
      <c r="O45" s="74">
        <f t="shared" si="0"/>
        <v>0</v>
      </c>
    </row>
    <row r="46" spans="1:15" ht="21" customHeight="1" thickBot="1">
      <c r="A46" s="106"/>
      <c r="B46" s="107"/>
      <c r="C46" s="13" t="s">
        <v>43</v>
      </c>
      <c r="D46" s="14">
        <f aca="true" t="shared" si="12" ref="D46:I46">SUM(D44:D45)</f>
        <v>49</v>
      </c>
      <c r="E46" s="14">
        <f t="shared" si="12"/>
        <v>64</v>
      </c>
      <c r="F46" s="14">
        <f t="shared" si="12"/>
        <v>56</v>
      </c>
      <c r="G46" s="14">
        <f t="shared" si="12"/>
        <v>53</v>
      </c>
      <c r="H46" s="14">
        <f t="shared" si="12"/>
        <v>70</v>
      </c>
      <c r="I46" s="14">
        <f t="shared" si="12"/>
        <v>50</v>
      </c>
      <c r="J46" s="57"/>
      <c r="K46" s="44"/>
      <c r="L46" s="57"/>
      <c r="M46" s="44"/>
      <c r="N46" s="57"/>
      <c r="O46" s="75">
        <f t="shared" si="0"/>
        <v>342</v>
      </c>
    </row>
    <row r="47" spans="1:15" ht="21" customHeight="1" thickBot="1">
      <c r="A47" s="108" t="s">
        <v>48</v>
      </c>
      <c r="B47" s="109"/>
      <c r="C47" s="110"/>
      <c r="D47" s="15">
        <f aca="true" t="shared" si="13" ref="D47:I47">SUM(D46+D43+D40+D31+D22)</f>
        <v>4306</v>
      </c>
      <c r="E47" s="16">
        <f t="shared" si="13"/>
        <v>7594</v>
      </c>
      <c r="F47" s="16">
        <f t="shared" si="13"/>
        <v>2625</v>
      </c>
      <c r="G47" s="16">
        <f t="shared" si="13"/>
        <v>7498</v>
      </c>
      <c r="H47" s="16">
        <f t="shared" si="13"/>
        <v>5770</v>
      </c>
      <c r="I47" s="16">
        <f t="shared" si="13"/>
        <v>1434</v>
      </c>
      <c r="J47" s="39"/>
      <c r="K47" s="16"/>
      <c r="L47" s="58"/>
      <c r="M47" s="16"/>
      <c r="N47" s="58"/>
      <c r="O47" s="76">
        <f t="shared" si="0"/>
        <v>29227</v>
      </c>
    </row>
    <row r="48" spans="1:15" ht="21" customHeight="1" thickBot="1">
      <c r="A48" s="108" t="s">
        <v>113</v>
      </c>
      <c r="B48" s="109"/>
      <c r="C48" s="110"/>
      <c r="D48" s="15">
        <v>109</v>
      </c>
      <c r="E48" s="16">
        <v>138</v>
      </c>
      <c r="F48" s="16">
        <v>32</v>
      </c>
      <c r="G48" s="16">
        <v>210</v>
      </c>
      <c r="H48" s="16">
        <v>95</v>
      </c>
      <c r="I48" s="16">
        <v>37</v>
      </c>
      <c r="J48" s="39"/>
      <c r="K48" s="16"/>
      <c r="L48" s="58"/>
      <c r="M48" s="16"/>
      <c r="N48" s="58"/>
      <c r="O48" s="75">
        <f t="shared" si="0"/>
        <v>621</v>
      </c>
    </row>
    <row r="49" spans="1:15" ht="21" customHeight="1" thickBot="1">
      <c r="A49" s="108" t="s">
        <v>49</v>
      </c>
      <c r="B49" s="109"/>
      <c r="C49" s="110"/>
      <c r="D49" s="15">
        <f aca="true" t="shared" si="14" ref="D49:I49">SUM(D47:D48)</f>
        <v>4415</v>
      </c>
      <c r="E49" s="16">
        <f t="shared" si="14"/>
        <v>7732</v>
      </c>
      <c r="F49" s="16">
        <f t="shared" si="14"/>
        <v>2657</v>
      </c>
      <c r="G49" s="16">
        <f t="shared" si="14"/>
        <v>7708</v>
      </c>
      <c r="H49" s="16">
        <f t="shared" si="14"/>
        <v>5865</v>
      </c>
      <c r="I49" s="16">
        <f t="shared" si="14"/>
        <v>1471</v>
      </c>
      <c r="J49" s="39"/>
      <c r="K49" s="16"/>
      <c r="L49" s="58"/>
      <c r="M49" s="16"/>
      <c r="N49" s="58"/>
      <c r="O49" s="76">
        <f t="shared" si="0"/>
        <v>29848</v>
      </c>
    </row>
    <row r="50" spans="1:15" ht="21" customHeight="1">
      <c r="A50" s="111" t="s">
        <v>114</v>
      </c>
      <c r="B50" s="123" t="s">
        <v>50</v>
      </c>
      <c r="C50" s="17" t="s">
        <v>51</v>
      </c>
      <c r="D50" s="18">
        <v>2551</v>
      </c>
      <c r="E50" s="19">
        <v>4319</v>
      </c>
      <c r="F50" s="19">
        <v>1467</v>
      </c>
      <c r="G50" s="19">
        <v>4457</v>
      </c>
      <c r="H50" s="19">
        <v>3615</v>
      </c>
      <c r="I50" s="19">
        <v>630</v>
      </c>
      <c r="J50" s="35"/>
      <c r="K50" s="19"/>
      <c r="L50" s="61"/>
      <c r="M50" s="19"/>
      <c r="N50" s="61"/>
      <c r="O50" s="89">
        <f t="shared" si="0"/>
        <v>17039</v>
      </c>
    </row>
    <row r="51" spans="1:15" ht="21" customHeight="1">
      <c r="A51" s="112"/>
      <c r="B51" s="105"/>
      <c r="C51" s="10" t="s">
        <v>52</v>
      </c>
      <c r="D51" s="11">
        <v>2295</v>
      </c>
      <c r="E51" s="12">
        <v>3255</v>
      </c>
      <c r="F51" s="12">
        <v>1601</v>
      </c>
      <c r="G51" s="12">
        <v>3569</v>
      </c>
      <c r="H51" s="12">
        <v>1283</v>
      </c>
      <c r="I51" s="12">
        <v>881</v>
      </c>
      <c r="J51" s="32"/>
      <c r="K51" s="12"/>
      <c r="L51" s="54"/>
      <c r="M51" s="12"/>
      <c r="N51" s="54"/>
      <c r="O51" s="89">
        <f t="shared" si="0"/>
        <v>12884</v>
      </c>
    </row>
    <row r="52" spans="1:15" ht="21" customHeight="1">
      <c r="A52" s="112"/>
      <c r="B52" s="105"/>
      <c r="C52" s="10" t="s">
        <v>43</v>
      </c>
      <c r="D52" s="11">
        <f aca="true" t="shared" si="15" ref="D52:I52">SUM(D50:D51)</f>
        <v>4846</v>
      </c>
      <c r="E52" s="11">
        <f t="shared" si="15"/>
        <v>7574</v>
      </c>
      <c r="F52" s="11">
        <f t="shared" si="15"/>
        <v>3068</v>
      </c>
      <c r="G52" s="11">
        <f t="shared" si="15"/>
        <v>8026</v>
      </c>
      <c r="H52" s="11">
        <f t="shared" si="15"/>
        <v>4898</v>
      </c>
      <c r="I52" s="11">
        <f t="shared" si="15"/>
        <v>1511</v>
      </c>
      <c r="J52" s="54"/>
      <c r="K52" s="12"/>
      <c r="L52" s="54"/>
      <c r="M52" s="12"/>
      <c r="N52" s="54"/>
      <c r="O52" s="89">
        <f t="shared" si="0"/>
        <v>29923</v>
      </c>
    </row>
    <row r="53" spans="1:15" ht="21" customHeight="1">
      <c r="A53" s="112"/>
      <c r="B53" s="98" t="s">
        <v>115</v>
      </c>
      <c r="C53" s="99"/>
      <c r="D53" s="11">
        <v>20</v>
      </c>
      <c r="E53" s="12">
        <v>28</v>
      </c>
      <c r="F53" s="12">
        <v>18</v>
      </c>
      <c r="G53" s="12">
        <v>42</v>
      </c>
      <c r="H53" s="12">
        <v>19</v>
      </c>
      <c r="I53" s="12">
        <v>7</v>
      </c>
      <c r="J53" s="32"/>
      <c r="K53" s="12"/>
      <c r="L53" s="54"/>
      <c r="M53" s="12"/>
      <c r="N53" s="54"/>
      <c r="O53" s="89">
        <f t="shared" si="0"/>
        <v>134</v>
      </c>
    </row>
    <row r="54" spans="1:15" ht="21" customHeight="1" thickBot="1">
      <c r="A54" s="113"/>
      <c r="B54" s="100" t="s">
        <v>116</v>
      </c>
      <c r="C54" s="101"/>
      <c r="D54" s="20">
        <v>137</v>
      </c>
      <c r="E54" s="21">
        <v>197</v>
      </c>
      <c r="F54" s="21">
        <v>65</v>
      </c>
      <c r="G54" s="21">
        <v>234</v>
      </c>
      <c r="H54" s="21">
        <v>125</v>
      </c>
      <c r="I54" s="21">
        <v>58</v>
      </c>
      <c r="J54" s="40"/>
      <c r="K54" s="21"/>
      <c r="L54" s="59"/>
      <c r="M54" s="21"/>
      <c r="N54" s="59"/>
      <c r="O54" s="75">
        <f t="shared" si="0"/>
        <v>816</v>
      </c>
    </row>
    <row r="55" spans="1:15" ht="21" customHeight="1" thickBot="1">
      <c r="A55" s="114" t="s">
        <v>54</v>
      </c>
      <c r="B55" s="115"/>
      <c r="C55" s="116"/>
      <c r="D55" s="15">
        <f aca="true" t="shared" si="16" ref="D55:I55">SUM(D52:D54)</f>
        <v>5003</v>
      </c>
      <c r="E55" s="15">
        <f t="shared" si="16"/>
        <v>7799</v>
      </c>
      <c r="F55" s="16">
        <f t="shared" si="16"/>
        <v>3151</v>
      </c>
      <c r="G55" s="16">
        <f t="shared" si="16"/>
        <v>8302</v>
      </c>
      <c r="H55" s="16">
        <f t="shared" si="16"/>
        <v>5042</v>
      </c>
      <c r="I55" s="16">
        <f t="shared" si="16"/>
        <v>1576</v>
      </c>
      <c r="J55" s="39"/>
      <c r="K55" s="16"/>
      <c r="L55" s="58"/>
      <c r="M55" s="16"/>
      <c r="N55" s="58"/>
      <c r="O55" s="76">
        <f t="shared" si="0"/>
        <v>30873</v>
      </c>
    </row>
    <row r="56" spans="1:15" ht="23.25" customHeight="1" thickBot="1">
      <c r="A56" s="117" t="s">
        <v>35</v>
      </c>
      <c r="B56" s="118"/>
      <c r="C56" s="119"/>
      <c r="D56" s="77">
        <f>SUM(D49+D55:D55)</f>
        <v>9418</v>
      </c>
      <c r="E56" s="78">
        <f>SUM(E49+E55)</f>
        <v>15531</v>
      </c>
      <c r="F56" s="78">
        <f>SUM(F49+F55)</f>
        <v>5808</v>
      </c>
      <c r="G56" s="78">
        <f>SUM(G49+G55)</f>
        <v>16010</v>
      </c>
      <c r="H56" s="78">
        <f>SUM(H55+H49)</f>
        <v>10907</v>
      </c>
      <c r="I56" s="78">
        <f>SUM(I49+I55:I55)</f>
        <v>3047</v>
      </c>
      <c r="J56" s="82"/>
      <c r="K56" s="78"/>
      <c r="L56" s="95"/>
      <c r="M56" s="78"/>
      <c r="N56" s="95"/>
      <c r="O56" s="76">
        <f t="shared" si="0"/>
        <v>60721</v>
      </c>
    </row>
    <row r="59" spans="1:15" ht="13.5">
      <c r="A59" s="96" t="s">
        <v>186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13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</sheetData>
  <sheetProtection/>
  <mergeCells count="41">
    <mergeCell ref="M7:M10"/>
    <mergeCell ref="I7:I10"/>
    <mergeCell ref="N7:N10"/>
    <mergeCell ref="O7:O10"/>
    <mergeCell ref="J7:J10"/>
    <mergeCell ref="K7:K10"/>
    <mergeCell ref="A56:C56"/>
    <mergeCell ref="E7:E10"/>
    <mergeCell ref="F7:F10"/>
    <mergeCell ref="G7:G10"/>
    <mergeCell ref="A55:C55"/>
    <mergeCell ref="A11:A22"/>
    <mergeCell ref="A41:B43"/>
    <mergeCell ref="B50:B52"/>
    <mergeCell ref="A50:A54"/>
    <mergeCell ref="A49:C49"/>
    <mergeCell ref="H7:H10"/>
    <mergeCell ref="D7:D10"/>
    <mergeCell ref="L7:L10"/>
    <mergeCell ref="A7:C7"/>
    <mergeCell ref="A8:A10"/>
    <mergeCell ref="B8:B10"/>
    <mergeCell ref="C8:C10"/>
    <mergeCell ref="B54:C54"/>
    <mergeCell ref="A44:B46"/>
    <mergeCell ref="A47:C47"/>
    <mergeCell ref="A48:C48"/>
    <mergeCell ref="B26:B28"/>
    <mergeCell ref="B29:B31"/>
    <mergeCell ref="B32:B34"/>
    <mergeCell ref="B53:C53"/>
    <mergeCell ref="A59:O60"/>
    <mergeCell ref="B11:B13"/>
    <mergeCell ref="B14:B16"/>
    <mergeCell ref="B17:B19"/>
    <mergeCell ref="B20:B22"/>
    <mergeCell ref="B35:B37"/>
    <mergeCell ref="B38:B40"/>
    <mergeCell ref="A23:A31"/>
    <mergeCell ref="A32:A40"/>
    <mergeCell ref="B23:B25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7" ht="15" customHeight="1">
      <c r="A4" s="22"/>
      <c r="B4" s="22"/>
      <c r="C4" s="22"/>
      <c r="D4" s="22"/>
      <c r="E4" s="22"/>
      <c r="F4" s="23"/>
      <c r="G4" s="1" t="s">
        <v>36</v>
      </c>
    </row>
    <row r="5" spans="1:15" ht="15" customHeight="1">
      <c r="A5" s="6"/>
      <c r="B5" s="6"/>
      <c r="C5" s="6"/>
      <c r="D5" s="6"/>
      <c r="E5" s="6"/>
      <c r="O5" s="24"/>
    </row>
    <row r="6" ht="15" customHeight="1" thickBot="1">
      <c r="O6" s="25"/>
    </row>
    <row r="7" spans="1:15" ht="48" customHeight="1">
      <c r="A7" s="146" t="s">
        <v>99</v>
      </c>
      <c r="B7" s="147"/>
      <c r="C7" s="148"/>
      <c r="D7" s="158" t="s">
        <v>100</v>
      </c>
      <c r="E7" s="149" t="s">
        <v>101</v>
      </c>
      <c r="F7" s="130" t="s">
        <v>102</v>
      </c>
      <c r="G7" s="130" t="s">
        <v>103</v>
      </c>
      <c r="H7" s="130" t="s">
        <v>104</v>
      </c>
      <c r="I7" s="130" t="s">
        <v>105</v>
      </c>
      <c r="J7" s="130" t="s">
        <v>106</v>
      </c>
      <c r="K7" s="130" t="s">
        <v>107</v>
      </c>
      <c r="L7" s="130"/>
      <c r="M7" s="130"/>
      <c r="N7" s="130"/>
      <c r="O7" s="151" t="s">
        <v>108</v>
      </c>
    </row>
    <row r="8" spans="1:15" ht="13.5">
      <c r="A8" s="112" t="s">
        <v>37</v>
      </c>
      <c r="B8" s="124" t="s">
        <v>38</v>
      </c>
      <c r="C8" s="133" t="s">
        <v>39</v>
      </c>
      <c r="D8" s="159"/>
      <c r="E8" s="150"/>
      <c r="F8" s="154"/>
      <c r="G8" s="154"/>
      <c r="H8" s="154"/>
      <c r="I8" s="154"/>
      <c r="J8" s="154"/>
      <c r="K8" s="154"/>
      <c r="L8" s="156"/>
      <c r="M8" s="156"/>
      <c r="N8" s="154"/>
      <c r="O8" s="152"/>
    </row>
    <row r="9" spans="1:15" ht="13.5">
      <c r="A9" s="112"/>
      <c r="B9" s="124"/>
      <c r="C9" s="133"/>
      <c r="D9" s="159"/>
      <c r="E9" s="150"/>
      <c r="F9" s="154"/>
      <c r="G9" s="154"/>
      <c r="H9" s="154"/>
      <c r="I9" s="154"/>
      <c r="J9" s="154"/>
      <c r="K9" s="154"/>
      <c r="L9" s="156"/>
      <c r="M9" s="156"/>
      <c r="N9" s="154"/>
      <c r="O9" s="152"/>
    </row>
    <row r="10" spans="1:15" ht="18.75" customHeight="1" thickBot="1">
      <c r="A10" s="145"/>
      <c r="B10" s="125"/>
      <c r="C10" s="134"/>
      <c r="D10" s="160"/>
      <c r="E10" s="150"/>
      <c r="F10" s="155"/>
      <c r="G10" s="155"/>
      <c r="H10" s="155"/>
      <c r="I10" s="155"/>
      <c r="J10" s="155"/>
      <c r="K10" s="155"/>
      <c r="L10" s="157"/>
      <c r="M10" s="157"/>
      <c r="N10" s="155"/>
      <c r="O10" s="153"/>
    </row>
    <row r="11" spans="1:15" ht="21" customHeight="1">
      <c r="A11" s="120" t="s">
        <v>109</v>
      </c>
      <c r="B11" s="126" t="s">
        <v>40</v>
      </c>
      <c r="C11" s="7" t="s">
        <v>41</v>
      </c>
      <c r="D11" s="26">
        <f>'東津軽郡'!O11</f>
        <v>517</v>
      </c>
      <c r="E11" s="28">
        <f>'西津軽郡'!O11</f>
        <v>448</v>
      </c>
      <c r="F11" s="28">
        <f>'中津軽郡'!O11</f>
        <v>43</v>
      </c>
      <c r="G11" s="28">
        <f>'南津軽郡'!O11</f>
        <v>508</v>
      </c>
      <c r="H11" s="29">
        <f>'北津軽郡'!O11</f>
        <v>865</v>
      </c>
      <c r="I11" s="28">
        <f>'上北郡'!O11</f>
        <v>3004</v>
      </c>
      <c r="J11" s="28">
        <f>'下北郡'!O11</f>
        <v>381</v>
      </c>
      <c r="K11" s="28">
        <f>'三戸郡'!O11</f>
        <v>1554</v>
      </c>
      <c r="L11" s="28"/>
      <c r="M11" s="28"/>
      <c r="N11" s="30"/>
      <c r="O11" s="79">
        <f>SUM(D11:N11)</f>
        <v>7320</v>
      </c>
    </row>
    <row r="12" spans="1:15" ht="21" customHeight="1">
      <c r="A12" s="121"/>
      <c r="B12" s="124"/>
      <c r="C12" s="10" t="s">
        <v>42</v>
      </c>
      <c r="D12" s="31">
        <f>'東津軽郡'!O12</f>
        <v>46</v>
      </c>
      <c r="E12" s="12">
        <f>'西津軽郡'!O12</f>
        <v>60</v>
      </c>
      <c r="F12" s="12">
        <f>'中津軽郡'!O12</f>
        <v>2</v>
      </c>
      <c r="G12" s="12">
        <f>'南津軽郡'!O12</f>
        <v>159</v>
      </c>
      <c r="H12" s="32">
        <f>'北津軽郡'!O12</f>
        <v>198</v>
      </c>
      <c r="I12" s="12">
        <f>'上北郡'!O12</f>
        <v>599</v>
      </c>
      <c r="J12" s="12">
        <f>'下北郡'!O12</f>
        <v>83</v>
      </c>
      <c r="K12" s="12">
        <f>'三戸郡'!O12</f>
        <v>566</v>
      </c>
      <c r="L12" s="12"/>
      <c r="M12" s="12"/>
      <c r="N12" s="33"/>
      <c r="O12" s="74">
        <f>SUM(D12:N12)</f>
        <v>1713</v>
      </c>
    </row>
    <row r="13" spans="1:15" ht="21" customHeight="1">
      <c r="A13" s="121"/>
      <c r="B13" s="124"/>
      <c r="C13" s="10" t="s">
        <v>43</v>
      </c>
      <c r="D13" s="31">
        <f>'東津軽郡'!O13</f>
        <v>563</v>
      </c>
      <c r="E13" s="12">
        <f>'西津軽郡'!O13</f>
        <v>508</v>
      </c>
      <c r="F13" s="12">
        <f>'中津軽郡'!O13</f>
        <v>45</v>
      </c>
      <c r="G13" s="12">
        <f>'南津軽郡'!O13</f>
        <v>667</v>
      </c>
      <c r="H13" s="32">
        <f>'北津軽郡'!O13</f>
        <v>1063</v>
      </c>
      <c r="I13" s="12">
        <f>'上北郡'!O13</f>
        <v>3603</v>
      </c>
      <c r="J13" s="12">
        <f>'下北郡'!O13</f>
        <v>464</v>
      </c>
      <c r="K13" s="12">
        <f>'三戸郡'!O13</f>
        <v>2120</v>
      </c>
      <c r="L13" s="12"/>
      <c r="M13" s="12"/>
      <c r="N13" s="33"/>
      <c r="O13" s="74">
        <f>SUM(D13:K13)</f>
        <v>9033</v>
      </c>
    </row>
    <row r="14" spans="1:15" ht="21" customHeight="1">
      <c r="A14" s="121"/>
      <c r="B14" s="124" t="s">
        <v>44</v>
      </c>
      <c r="C14" s="10" t="s">
        <v>41</v>
      </c>
      <c r="D14" s="31">
        <f>'東津軽郡'!O14</f>
        <v>1074</v>
      </c>
      <c r="E14" s="12">
        <f>'西津軽郡'!O14</f>
        <v>646</v>
      </c>
      <c r="F14" s="12">
        <f>'中津軽郡'!O14</f>
        <v>112</v>
      </c>
      <c r="G14" s="12">
        <f>'南津軽郡'!O14</f>
        <v>1309</v>
      </c>
      <c r="H14" s="32">
        <f>'北津軽郡'!O14</f>
        <v>1612</v>
      </c>
      <c r="I14" s="12">
        <f>'上北郡'!O14</f>
        <v>4756</v>
      </c>
      <c r="J14" s="12">
        <f>'下北郡'!O14</f>
        <v>611</v>
      </c>
      <c r="K14" s="12">
        <f>'三戸郡'!O14</f>
        <v>2887</v>
      </c>
      <c r="L14" s="12"/>
      <c r="M14" s="12"/>
      <c r="N14" s="33"/>
      <c r="O14" s="74">
        <f>SUM(D14:N14)</f>
        <v>13007</v>
      </c>
    </row>
    <row r="15" spans="1:15" ht="21" customHeight="1">
      <c r="A15" s="121"/>
      <c r="B15" s="124"/>
      <c r="C15" s="10" t="s">
        <v>42</v>
      </c>
      <c r="D15" s="31">
        <f>'東津軽郡'!O15</f>
        <v>6</v>
      </c>
      <c r="E15" s="12">
        <f>'西津軽郡'!O15</f>
        <v>7</v>
      </c>
      <c r="F15" s="12">
        <f>'中津軽郡'!O15</f>
        <v>3</v>
      </c>
      <c r="G15" s="12">
        <f>'南津軽郡'!O15</f>
        <v>31</v>
      </c>
      <c r="H15" s="32">
        <f>'北津軽郡'!O15</f>
        <v>22</v>
      </c>
      <c r="I15" s="12">
        <f>'上北郡'!O15</f>
        <v>56</v>
      </c>
      <c r="J15" s="12">
        <f>'下北郡'!O15</f>
        <v>10</v>
      </c>
      <c r="K15" s="12">
        <f>'三戸郡'!O15</f>
        <v>47</v>
      </c>
      <c r="L15" s="12"/>
      <c r="M15" s="12"/>
      <c r="N15" s="33"/>
      <c r="O15" s="74">
        <f>SUM(D15:N15)</f>
        <v>182</v>
      </c>
    </row>
    <row r="16" spans="1:15" ht="21" customHeight="1">
      <c r="A16" s="121"/>
      <c r="B16" s="124"/>
      <c r="C16" s="10" t="s">
        <v>43</v>
      </c>
      <c r="D16" s="31">
        <f>'東津軽郡'!O16</f>
        <v>1080</v>
      </c>
      <c r="E16" s="12">
        <f>'西津軽郡'!O16</f>
        <v>653</v>
      </c>
      <c r="F16" s="12">
        <f>'中津軽郡'!O16</f>
        <v>115</v>
      </c>
      <c r="G16" s="12">
        <f>'南津軽郡'!O16</f>
        <v>1340</v>
      </c>
      <c r="H16" s="32">
        <f>'北津軽郡'!O16</f>
        <v>1634</v>
      </c>
      <c r="I16" s="12">
        <f>'上北郡'!O16</f>
        <v>4812</v>
      </c>
      <c r="J16" s="12">
        <f>'下北郡'!O16</f>
        <v>621</v>
      </c>
      <c r="K16" s="12">
        <f>'三戸郡'!O16</f>
        <v>2934</v>
      </c>
      <c r="L16" s="12"/>
      <c r="M16" s="12"/>
      <c r="N16" s="33"/>
      <c r="O16" s="74">
        <f>SUM(O14:O15)</f>
        <v>13189</v>
      </c>
    </row>
    <row r="17" spans="1:15" ht="21" customHeight="1">
      <c r="A17" s="121"/>
      <c r="B17" s="124" t="s">
        <v>45</v>
      </c>
      <c r="C17" s="10" t="s">
        <v>41</v>
      </c>
      <c r="D17" s="31">
        <f>'東津軽郡'!O17</f>
        <v>4</v>
      </c>
      <c r="E17" s="12">
        <f>'西津軽郡'!O17</f>
        <v>2</v>
      </c>
      <c r="F17" s="12">
        <f>'中津軽郡'!O17</f>
        <v>0</v>
      </c>
      <c r="G17" s="12">
        <f>'南津軽郡'!O17</f>
        <v>0</v>
      </c>
      <c r="H17" s="32">
        <f>'北津軽郡'!O17</f>
        <v>2</v>
      </c>
      <c r="I17" s="12">
        <f>'上北郡'!O17</f>
        <v>19</v>
      </c>
      <c r="J17" s="12">
        <f>'下北郡'!O17</f>
        <v>1</v>
      </c>
      <c r="K17" s="12">
        <f>'三戸郡'!O17</f>
        <v>7</v>
      </c>
      <c r="L17" s="12"/>
      <c r="M17" s="12"/>
      <c r="N17" s="33"/>
      <c r="O17" s="74">
        <f>SUM(D17:N17)</f>
        <v>35</v>
      </c>
    </row>
    <row r="18" spans="1:15" ht="21" customHeight="1">
      <c r="A18" s="121"/>
      <c r="B18" s="124"/>
      <c r="C18" s="10" t="s">
        <v>42</v>
      </c>
      <c r="D18" s="31">
        <f>'東津軽郡'!O18</f>
        <v>2</v>
      </c>
      <c r="E18" s="12">
        <f>'西津軽郡'!O18</f>
        <v>1</v>
      </c>
      <c r="F18" s="12">
        <f>'中津軽郡'!O18</f>
        <v>0</v>
      </c>
      <c r="G18" s="12">
        <f>'南津軽郡'!O18</f>
        <v>12</v>
      </c>
      <c r="H18" s="32">
        <f>'北津軽郡'!O18</f>
        <v>5</v>
      </c>
      <c r="I18" s="12">
        <f>'上北郡'!O18</f>
        <v>32</v>
      </c>
      <c r="J18" s="12">
        <f>'下北郡'!O18</f>
        <v>6</v>
      </c>
      <c r="K18" s="12">
        <f>'三戸郡'!O18</f>
        <v>36</v>
      </c>
      <c r="L18" s="12"/>
      <c r="M18" s="12"/>
      <c r="N18" s="33"/>
      <c r="O18" s="74">
        <f>SUM(D18:N18)</f>
        <v>94</v>
      </c>
    </row>
    <row r="19" spans="1:15" ht="21" customHeight="1">
      <c r="A19" s="121"/>
      <c r="B19" s="124"/>
      <c r="C19" s="10" t="s">
        <v>43</v>
      </c>
      <c r="D19" s="31">
        <f>'東津軽郡'!O19</f>
        <v>6</v>
      </c>
      <c r="E19" s="12">
        <f>'西津軽郡'!O19</f>
        <v>3</v>
      </c>
      <c r="F19" s="12">
        <f>'中津軽郡'!O19</f>
        <v>0</v>
      </c>
      <c r="G19" s="12">
        <f>'南津軽郡'!O19</f>
        <v>12</v>
      </c>
      <c r="H19" s="32">
        <f>'北津軽郡'!O19</f>
        <v>7</v>
      </c>
      <c r="I19" s="12">
        <f>'上北郡'!O19</f>
        <v>51</v>
      </c>
      <c r="J19" s="12">
        <f>'下北郡'!O19</f>
        <v>7</v>
      </c>
      <c r="K19" s="12">
        <f>'三戸郡'!O19</f>
        <v>43</v>
      </c>
      <c r="L19" s="12"/>
      <c r="M19" s="12"/>
      <c r="N19" s="33"/>
      <c r="O19" s="74">
        <f>SUM(O17:O18)</f>
        <v>129</v>
      </c>
    </row>
    <row r="20" spans="1:15" ht="21" customHeight="1">
      <c r="A20" s="121"/>
      <c r="B20" s="124" t="s">
        <v>110</v>
      </c>
      <c r="C20" s="10" t="s">
        <v>41</v>
      </c>
      <c r="D20" s="31">
        <f>'東津軽郡'!O20</f>
        <v>1595</v>
      </c>
      <c r="E20" s="12">
        <f>'西津軽郡'!O20</f>
        <v>1096</v>
      </c>
      <c r="F20" s="12">
        <f>'中津軽郡'!O20</f>
        <v>155</v>
      </c>
      <c r="G20" s="12">
        <f>'南津軽郡'!O20</f>
        <v>1817</v>
      </c>
      <c r="H20" s="32">
        <f>'北津軽郡'!O20</f>
        <v>2479</v>
      </c>
      <c r="I20" s="12">
        <f>'上北郡'!O20</f>
        <v>7779</v>
      </c>
      <c r="J20" s="12">
        <f>'下北郡'!O20</f>
        <v>993</v>
      </c>
      <c r="K20" s="12">
        <f>'三戸郡'!O20</f>
        <v>4448</v>
      </c>
      <c r="L20" s="11"/>
      <c r="M20" s="11"/>
      <c r="N20" s="11"/>
      <c r="O20" s="74">
        <f>O11+O14+O17</f>
        <v>20362</v>
      </c>
    </row>
    <row r="21" spans="1:15" ht="21" customHeight="1">
      <c r="A21" s="121"/>
      <c r="B21" s="124"/>
      <c r="C21" s="10" t="s">
        <v>42</v>
      </c>
      <c r="D21" s="31">
        <f>'東津軽郡'!O21</f>
        <v>54</v>
      </c>
      <c r="E21" s="12">
        <f>'西津軽郡'!O21</f>
        <v>68</v>
      </c>
      <c r="F21" s="12">
        <f>'中津軽郡'!O21</f>
        <v>5</v>
      </c>
      <c r="G21" s="12">
        <f>'南津軽郡'!O21</f>
        <v>202</v>
      </c>
      <c r="H21" s="32">
        <f>'北津軽郡'!O21</f>
        <v>225</v>
      </c>
      <c r="I21" s="12">
        <f>'上北郡'!O21</f>
        <v>687</v>
      </c>
      <c r="J21" s="12">
        <f>'下北郡'!O21</f>
        <v>99</v>
      </c>
      <c r="K21" s="12">
        <f>'三戸郡'!O21</f>
        <v>649</v>
      </c>
      <c r="L21" s="11"/>
      <c r="M21" s="11"/>
      <c r="N21" s="11"/>
      <c r="O21" s="74">
        <f>O12+O15+O18</f>
        <v>1989</v>
      </c>
    </row>
    <row r="22" spans="1:15" ht="21" customHeight="1" thickBot="1">
      <c r="A22" s="122"/>
      <c r="B22" s="125"/>
      <c r="C22" s="13" t="s">
        <v>43</v>
      </c>
      <c r="D22" s="71">
        <f>'東津軽郡'!O22</f>
        <v>1649</v>
      </c>
      <c r="E22" s="19">
        <f>'西津軽郡'!O22</f>
        <v>1164</v>
      </c>
      <c r="F22" s="34">
        <f>'中津軽郡'!O22</f>
        <v>160</v>
      </c>
      <c r="G22" s="34">
        <f>'南津軽郡'!O22</f>
        <v>2019</v>
      </c>
      <c r="H22" s="72">
        <f>'北津軽郡'!O22</f>
        <v>2704</v>
      </c>
      <c r="I22" s="34">
        <f>'上北郡'!O22</f>
        <v>8466</v>
      </c>
      <c r="J22" s="34">
        <f>'下北郡'!O22</f>
        <v>1092</v>
      </c>
      <c r="K22" s="34">
        <f>'三戸郡'!O22</f>
        <v>5097</v>
      </c>
      <c r="L22" s="34"/>
      <c r="M22" s="34"/>
      <c r="N22" s="36"/>
      <c r="O22" s="80">
        <f>SUM(O20:O21)</f>
        <v>22351</v>
      </c>
    </row>
    <row r="23" spans="1:15" ht="21" customHeight="1">
      <c r="A23" s="120" t="s">
        <v>111</v>
      </c>
      <c r="B23" s="126" t="s">
        <v>40</v>
      </c>
      <c r="C23" s="7" t="s">
        <v>41</v>
      </c>
      <c r="D23" s="26">
        <f>'東津軽郡'!O23</f>
        <v>25</v>
      </c>
      <c r="E23" s="28">
        <f>'西津軽郡'!O23</f>
        <v>16</v>
      </c>
      <c r="F23" s="28">
        <f>'中津軽郡'!O23</f>
        <v>3</v>
      </c>
      <c r="G23" s="28">
        <f>'南津軽郡'!O23</f>
        <v>10</v>
      </c>
      <c r="H23" s="29">
        <f>'北津軽郡'!O23</f>
        <v>16</v>
      </c>
      <c r="I23" s="28">
        <f>'上北郡'!O23</f>
        <v>70</v>
      </c>
      <c r="J23" s="28">
        <f>'下北郡'!O23</f>
        <v>17</v>
      </c>
      <c r="K23" s="28">
        <f>'三戸郡'!O23</f>
        <v>25</v>
      </c>
      <c r="L23" s="28"/>
      <c r="M23" s="28"/>
      <c r="N23" s="30"/>
      <c r="O23" s="79">
        <f>SUM(D23:N23)</f>
        <v>182</v>
      </c>
    </row>
    <row r="24" spans="1:15" ht="21" customHeight="1">
      <c r="A24" s="121"/>
      <c r="B24" s="124"/>
      <c r="C24" s="10" t="s">
        <v>42</v>
      </c>
      <c r="D24" s="31">
        <f>'東津軽郡'!O24</f>
        <v>12</v>
      </c>
      <c r="E24" s="12">
        <f>'西津軽郡'!O24</f>
        <v>32</v>
      </c>
      <c r="F24" s="12">
        <f>'中津軽郡'!O24</f>
        <v>0</v>
      </c>
      <c r="G24" s="12">
        <f>'南津軽郡'!O24</f>
        <v>5</v>
      </c>
      <c r="H24" s="32">
        <f>'北津軽郡'!O24</f>
        <v>42</v>
      </c>
      <c r="I24" s="12">
        <f>'上北郡'!O24</f>
        <v>143</v>
      </c>
      <c r="J24" s="12">
        <f>'下北郡'!O24</f>
        <v>21</v>
      </c>
      <c r="K24" s="12">
        <f>'三戸郡'!O24</f>
        <v>61</v>
      </c>
      <c r="L24" s="12"/>
      <c r="M24" s="12"/>
      <c r="N24" s="33"/>
      <c r="O24" s="74">
        <f>SUM(D24:N24)</f>
        <v>316</v>
      </c>
    </row>
    <row r="25" spans="1:15" ht="21" customHeight="1">
      <c r="A25" s="121"/>
      <c r="B25" s="124"/>
      <c r="C25" s="10" t="s">
        <v>43</v>
      </c>
      <c r="D25" s="31">
        <f>'東津軽郡'!O25</f>
        <v>37</v>
      </c>
      <c r="E25" s="12">
        <f>'西津軽郡'!O25</f>
        <v>48</v>
      </c>
      <c r="F25" s="12">
        <f>'中津軽郡'!O25</f>
        <v>3</v>
      </c>
      <c r="G25" s="12">
        <f>'南津軽郡'!O25</f>
        <v>15</v>
      </c>
      <c r="H25" s="32">
        <f>'北津軽郡'!O25</f>
        <v>58</v>
      </c>
      <c r="I25" s="12">
        <f>'上北郡'!O25</f>
        <v>213</v>
      </c>
      <c r="J25" s="12">
        <f>'下北郡'!O25</f>
        <v>38</v>
      </c>
      <c r="K25" s="12">
        <f>'三戸郡'!O25</f>
        <v>86</v>
      </c>
      <c r="L25" s="12"/>
      <c r="M25" s="12"/>
      <c r="N25" s="33"/>
      <c r="O25" s="74">
        <f>SUM(O23:O24)</f>
        <v>498</v>
      </c>
    </row>
    <row r="26" spans="1:15" ht="21" customHeight="1">
      <c r="A26" s="121"/>
      <c r="B26" s="124" t="s">
        <v>44</v>
      </c>
      <c r="C26" s="10" t="s">
        <v>41</v>
      </c>
      <c r="D26" s="31">
        <f>'東津軽郡'!O26</f>
        <v>58</v>
      </c>
      <c r="E26" s="12">
        <f>'西津軽郡'!O26</f>
        <v>43</v>
      </c>
      <c r="F26" s="12">
        <f>'中津軽郡'!O26</f>
        <v>7</v>
      </c>
      <c r="G26" s="12">
        <f>'南津軽郡'!O26</f>
        <v>32</v>
      </c>
      <c r="H26" s="32">
        <f>'北津軽郡'!O26</f>
        <v>32</v>
      </c>
      <c r="I26" s="12">
        <f>'上北郡'!O26</f>
        <v>175</v>
      </c>
      <c r="J26" s="12">
        <f>'下北郡'!O26</f>
        <v>22</v>
      </c>
      <c r="K26" s="12">
        <f>'三戸郡'!O26</f>
        <v>94</v>
      </c>
      <c r="L26" s="12"/>
      <c r="M26" s="12"/>
      <c r="N26" s="33"/>
      <c r="O26" s="74">
        <f>SUM(D26:N26)</f>
        <v>463</v>
      </c>
    </row>
    <row r="27" spans="1:15" ht="21" customHeight="1">
      <c r="A27" s="121"/>
      <c r="B27" s="124"/>
      <c r="C27" s="10" t="s">
        <v>42</v>
      </c>
      <c r="D27" s="31">
        <f>'東津軽郡'!O27</f>
        <v>4</v>
      </c>
      <c r="E27" s="12">
        <f>'西津軽郡'!O27</f>
        <v>18</v>
      </c>
      <c r="F27" s="12">
        <f>'中津軽郡'!O27</f>
        <v>0</v>
      </c>
      <c r="G27" s="12">
        <f>'南津軽郡'!O27</f>
        <v>0</v>
      </c>
      <c r="H27" s="32">
        <f>'北津軽郡'!O27</f>
        <v>24</v>
      </c>
      <c r="I27" s="12">
        <f>'上北郡'!O27</f>
        <v>40</v>
      </c>
      <c r="J27" s="12">
        <f>'下北郡'!O27</f>
        <v>14</v>
      </c>
      <c r="K27" s="12">
        <f>'三戸郡'!O27</f>
        <v>27</v>
      </c>
      <c r="L27" s="12"/>
      <c r="M27" s="12"/>
      <c r="N27" s="33"/>
      <c r="O27" s="74">
        <f>SUM(D27:N27)</f>
        <v>127</v>
      </c>
    </row>
    <row r="28" spans="1:15" ht="21" customHeight="1">
      <c r="A28" s="121"/>
      <c r="B28" s="124"/>
      <c r="C28" s="10" t="s">
        <v>43</v>
      </c>
      <c r="D28" s="31">
        <f>'東津軽郡'!O28</f>
        <v>62</v>
      </c>
      <c r="E28" s="12">
        <f>'西津軽郡'!O28</f>
        <v>61</v>
      </c>
      <c r="F28" s="12">
        <f>'中津軽郡'!O28</f>
        <v>7</v>
      </c>
      <c r="G28" s="12">
        <f>'南津軽郡'!O28</f>
        <v>32</v>
      </c>
      <c r="H28" s="32">
        <f>'北津軽郡'!O28</f>
        <v>56</v>
      </c>
      <c r="I28" s="12">
        <f>'上北郡'!O28</f>
        <v>215</v>
      </c>
      <c r="J28" s="12">
        <f>'下北郡'!O28</f>
        <v>36</v>
      </c>
      <c r="K28" s="12">
        <f>'三戸郡'!O28</f>
        <v>121</v>
      </c>
      <c r="L28" s="12"/>
      <c r="M28" s="12"/>
      <c r="N28" s="33"/>
      <c r="O28" s="74">
        <f>SUM(O26:O27)</f>
        <v>590</v>
      </c>
    </row>
    <row r="29" spans="1:15" ht="21" customHeight="1">
      <c r="A29" s="121"/>
      <c r="B29" s="124" t="s">
        <v>110</v>
      </c>
      <c r="C29" s="10" t="s">
        <v>41</v>
      </c>
      <c r="D29" s="31">
        <f>'東津軽郡'!O29</f>
        <v>83</v>
      </c>
      <c r="E29" s="12">
        <f>'西津軽郡'!O29</f>
        <v>59</v>
      </c>
      <c r="F29" s="12">
        <f>'中津軽郡'!O29</f>
        <v>10</v>
      </c>
      <c r="G29" s="12">
        <f>'南津軽郡'!O29</f>
        <v>42</v>
      </c>
      <c r="H29" s="32">
        <f>'北津軽郡'!O29</f>
        <v>48</v>
      </c>
      <c r="I29" s="12">
        <f>'上北郡'!O29</f>
        <v>245</v>
      </c>
      <c r="J29" s="12">
        <f>'下北郡'!O29</f>
        <v>39</v>
      </c>
      <c r="K29" s="12">
        <f>'三戸郡'!O29</f>
        <v>119</v>
      </c>
      <c r="L29" s="11"/>
      <c r="M29" s="11"/>
      <c r="N29" s="11"/>
      <c r="O29" s="74">
        <f>O23+O26</f>
        <v>645</v>
      </c>
    </row>
    <row r="30" spans="1:15" ht="21" customHeight="1">
      <c r="A30" s="121"/>
      <c r="B30" s="124"/>
      <c r="C30" s="10" t="s">
        <v>42</v>
      </c>
      <c r="D30" s="31">
        <f>'東津軽郡'!O30</f>
        <v>16</v>
      </c>
      <c r="E30" s="12">
        <f>'西津軽郡'!O30</f>
        <v>50</v>
      </c>
      <c r="F30" s="12">
        <f>'中津軽郡'!O30</f>
        <v>0</v>
      </c>
      <c r="G30" s="12">
        <f>'南津軽郡'!O30</f>
        <v>5</v>
      </c>
      <c r="H30" s="32">
        <f>'北津軽郡'!O30</f>
        <v>66</v>
      </c>
      <c r="I30" s="12">
        <f>'上北郡'!O30</f>
        <v>183</v>
      </c>
      <c r="J30" s="12">
        <f>'下北郡'!O30</f>
        <v>35</v>
      </c>
      <c r="K30" s="12">
        <f>'三戸郡'!O30</f>
        <v>88</v>
      </c>
      <c r="L30" s="11"/>
      <c r="M30" s="11"/>
      <c r="N30" s="11"/>
      <c r="O30" s="74">
        <f>O24+O27</f>
        <v>443</v>
      </c>
    </row>
    <row r="31" spans="1:15" ht="21" customHeight="1" thickBot="1">
      <c r="A31" s="122"/>
      <c r="B31" s="125"/>
      <c r="C31" s="13" t="s">
        <v>43</v>
      </c>
      <c r="D31" s="71">
        <f>'東津軽郡'!O31</f>
        <v>99</v>
      </c>
      <c r="E31" s="19">
        <f>'西津軽郡'!O31</f>
        <v>109</v>
      </c>
      <c r="F31" s="34">
        <f>'中津軽郡'!O31</f>
        <v>10</v>
      </c>
      <c r="G31" s="34">
        <f>'南津軽郡'!O31</f>
        <v>47</v>
      </c>
      <c r="H31" s="72">
        <f>'北津軽郡'!O31</f>
        <v>114</v>
      </c>
      <c r="I31" s="34">
        <f>'上北郡'!O31</f>
        <v>428</v>
      </c>
      <c r="J31" s="34">
        <f>'下北郡'!O31</f>
        <v>74</v>
      </c>
      <c r="K31" s="34">
        <f>'三戸郡'!O31</f>
        <v>207</v>
      </c>
      <c r="L31" s="34"/>
      <c r="M31" s="34"/>
      <c r="N31" s="36"/>
      <c r="O31" s="80">
        <f>SUM(O29:O30)</f>
        <v>1088</v>
      </c>
    </row>
    <row r="32" spans="1:15" ht="21" customHeight="1">
      <c r="A32" s="120" t="s">
        <v>112</v>
      </c>
      <c r="B32" s="126" t="s">
        <v>40</v>
      </c>
      <c r="C32" s="7" t="s">
        <v>41</v>
      </c>
      <c r="D32" s="26">
        <f>'東津軽郡'!O32</f>
        <v>2568</v>
      </c>
      <c r="E32" s="28">
        <f>'西津軽郡'!O32</f>
        <v>1970</v>
      </c>
      <c r="F32" s="28">
        <f>'中津軽郡'!O32</f>
        <v>179</v>
      </c>
      <c r="G32" s="28">
        <f>'南津軽郡'!O32</f>
        <v>3508</v>
      </c>
      <c r="H32" s="29">
        <f>'北津軽郡'!O32</f>
        <v>4199</v>
      </c>
      <c r="I32" s="28">
        <f>'上北郡'!O32</f>
        <v>13662</v>
      </c>
      <c r="J32" s="28">
        <f>'下北郡'!O32</f>
        <v>2127</v>
      </c>
      <c r="K32" s="28">
        <f>'三戸郡'!O32</f>
        <v>8576</v>
      </c>
      <c r="L32" s="28"/>
      <c r="M32" s="28"/>
      <c r="N32" s="30"/>
      <c r="O32" s="79">
        <f>SUM(D32:N32)</f>
        <v>36789</v>
      </c>
    </row>
    <row r="33" spans="1:15" ht="21" customHeight="1">
      <c r="A33" s="121"/>
      <c r="B33" s="124"/>
      <c r="C33" s="10" t="s">
        <v>42</v>
      </c>
      <c r="D33" s="31">
        <f>'東津軽郡'!O33</f>
        <v>6</v>
      </c>
      <c r="E33" s="12">
        <f>'西津軽郡'!O33</f>
        <v>1</v>
      </c>
      <c r="F33" s="12">
        <f>'中津軽郡'!O33</f>
        <v>0</v>
      </c>
      <c r="G33" s="12">
        <f>'南津軽郡'!O33</f>
        <v>8</v>
      </c>
      <c r="H33" s="32">
        <f>'北津軽郡'!O33</f>
        <v>8</v>
      </c>
      <c r="I33" s="12">
        <f>'上北郡'!O33</f>
        <v>39</v>
      </c>
      <c r="J33" s="12">
        <f>'下北郡'!O33</f>
        <v>19</v>
      </c>
      <c r="K33" s="12">
        <f>'三戸郡'!O33</f>
        <v>14</v>
      </c>
      <c r="L33" s="12"/>
      <c r="M33" s="12"/>
      <c r="N33" s="33"/>
      <c r="O33" s="74">
        <f>SUM(D33:N33)</f>
        <v>95</v>
      </c>
    </row>
    <row r="34" spans="1:15" ht="21" customHeight="1">
      <c r="A34" s="121"/>
      <c r="B34" s="124"/>
      <c r="C34" s="10" t="s">
        <v>43</v>
      </c>
      <c r="D34" s="31">
        <f>'東津軽郡'!O34</f>
        <v>2574</v>
      </c>
      <c r="E34" s="12">
        <f>'西津軽郡'!O34</f>
        <v>1971</v>
      </c>
      <c r="F34" s="12">
        <f>'中津軽郡'!O34</f>
        <v>179</v>
      </c>
      <c r="G34" s="12">
        <f>'南津軽郡'!O34</f>
        <v>3516</v>
      </c>
      <c r="H34" s="32">
        <f>'北津軽郡'!O34</f>
        <v>4207</v>
      </c>
      <c r="I34" s="12">
        <f>'上北郡'!O34</f>
        <v>13701</v>
      </c>
      <c r="J34" s="12">
        <f>'下北郡'!O34</f>
        <v>2146</v>
      </c>
      <c r="K34" s="12">
        <f>'三戸郡'!O34</f>
        <v>8590</v>
      </c>
      <c r="L34" s="12"/>
      <c r="M34" s="12"/>
      <c r="N34" s="33"/>
      <c r="O34" s="74">
        <f>SUM(O32:O33)</f>
        <v>36884</v>
      </c>
    </row>
    <row r="35" spans="1:15" ht="21" customHeight="1">
      <c r="A35" s="121"/>
      <c r="B35" s="124" t="s">
        <v>44</v>
      </c>
      <c r="C35" s="10" t="s">
        <v>41</v>
      </c>
      <c r="D35" s="31">
        <f>'東津軽郡'!O35</f>
        <v>4003</v>
      </c>
      <c r="E35" s="12">
        <f>'西津軽郡'!O35</f>
        <v>3405</v>
      </c>
      <c r="F35" s="12">
        <f>'中津軽郡'!O35</f>
        <v>264</v>
      </c>
      <c r="G35" s="12">
        <f>'南津軽郡'!O35</f>
        <v>5854</v>
      </c>
      <c r="H35" s="32">
        <f>'北津軽郡'!O35</f>
        <v>6228</v>
      </c>
      <c r="I35" s="12">
        <f>'上北郡'!O35</f>
        <v>20873</v>
      </c>
      <c r="J35" s="12">
        <f>'下北郡'!O35</f>
        <v>3279</v>
      </c>
      <c r="K35" s="12">
        <f>'三戸郡'!O35</f>
        <v>13946</v>
      </c>
      <c r="L35" s="12"/>
      <c r="M35" s="12"/>
      <c r="N35" s="33"/>
      <c r="O35" s="74">
        <f>SUM(D35:N35)</f>
        <v>57852</v>
      </c>
    </row>
    <row r="36" spans="1:15" ht="21" customHeight="1">
      <c r="A36" s="121"/>
      <c r="B36" s="124"/>
      <c r="C36" s="10" t="s">
        <v>42</v>
      </c>
      <c r="D36" s="31">
        <f>'東津軽郡'!O36</f>
        <v>18</v>
      </c>
      <c r="E36" s="12">
        <f>'西津軽郡'!O36</f>
        <v>18</v>
      </c>
      <c r="F36" s="12">
        <f>'中津軽郡'!O36</f>
        <v>0</v>
      </c>
      <c r="G36" s="12">
        <f>'南津軽郡'!O36</f>
        <v>22</v>
      </c>
      <c r="H36" s="32">
        <f>'北津軽郡'!O36</f>
        <v>30</v>
      </c>
      <c r="I36" s="12">
        <f>'上北郡'!O36</f>
        <v>137</v>
      </c>
      <c r="J36" s="12">
        <f>'下北郡'!O36</f>
        <v>5</v>
      </c>
      <c r="K36" s="12">
        <f>'三戸郡'!O36</f>
        <v>64</v>
      </c>
      <c r="L36" s="12"/>
      <c r="M36" s="12"/>
      <c r="N36" s="33"/>
      <c r="O36" s="74">
        <f>SUM(D36:N36)</f>
        <v>294</v>
      </c>
    </row>
    <row r="37" spans="1:15" ht="21" customHeight="1">
      <c r="A37" s="121"/>
      <c r="B37" s="124"/>
      <c r="C37" s="10" t="s">
        <v>43</v>
      </c>
      <c r="D37" s="31">
        <f>'東津軽郡'!O37</f>
        <v>4021</v>
      </c>
      <c r="E37" s="12">
        <f>'西津軽郡'!O37</f>
        <v>3423</v>
      </c>
      <c r="F37" s="12">
        <f>'中津軽郡'!O37</f>
        <v>264</v>
      </c>
      <c r="G37" s="12">
        <f>'南津軽郡'!O37</f>
        <v>5876</v>
      </c>
      <c r="H37" s="32">
        <f>'北津軽郡'!O37</f>
        <v>6258</v>
      </c>
      <c r="I37" s="12">
        <f>'上北郡'!O37</f>
        <v>21010</v>
      </c>
      <c r="J37" s="12">
        <f>'下北郡'!O37</f>
        <v>3284</v>
      </c>
      <c r="K37" s="12">
        <f>'三戸郡'!O37</f>
        <v>14010</v>
      </c>
      <c r="L37" s="12"/>
      <c r="M37" s="12"/>
      <c r="N37" s="33"/>
      <c r="O37" s="74">
        <f>SUM(O35:O36)</f>
        <v>58146</v>
      </c>
    </row>
    <row r="38" spans="1:15" ht="21" customHeight="1">
      <c r="A38" s="121"/>
      <c r="B38" s="124" t="s">
        <v>110</v>
      </c>
      <c r="C38" s="10" t="s">
        <v>41</v>
      </c>
      <c r="D38" s="31">
        <f>'東津軽郡'!O38</f>
        <v>6571</v>
      </c>
      <c r="E38" s="12">
        <f>'西津軽郡'!O38</f>
        <v>5375</v>
      </c>
      <c r="F38" s="12">
        <f>'中津軽郡'!O38</f>
        <v>443</v>
      </c>
      <c r="G38" s="12">
        <f>'南津軽郡'!O38</f>
        <v>9362</v>
      </c>
      <c r="H38" s="32">
        <f>'北津軽郡'!O38</f>
        <v>10427</v>
      </c>
      <c r="I38" s="12">
        <f>'上北郡'!O38</f>
        <v>34535</v>
      </c>
      <c r="J38" s="12">
        <f>'下北郡'!O38</f>
        <v>5406</v>
      </c>
      <c r="K38" s="12">
        <f>'三戸郡'!O38</f>
        <v>22522</v>
      </c>
      <c r="L38" s="11"/>
      <c r="M38" s="11"/>
      <c r="N38" s="11"/>
      <c r="O38" s="74">
        <f>O32+O35</f>
        <v>94641</v>
      </c>
    </row>
    <row r="39" spans="1:15" ht="21" customHeight="1">
      <c r="A39" s="121"/>
      <c r="B39" s="124"/>
      <c r="C39" s="10" t="s">
        <v>42</v>
      </c>
      <c r="D39" s="31">
        <f>'東津軽郡'!O39</f>
        <v>24</v>
      </c>
      <c r="E39" s="12">
        <f>'西津軽郡'!O39</f>
        <v>19</v>
      </c>
      <c r="F39" s="12">
        <f>'中津軽郡'!O39</f>
        <v>0</v>
      </c>
      <c r="G39" s="12">
        <f>'南津軽郡'!O39</f>
        <v>30</v>
      </c>
      <c r="H39" s="32">
        <f>'北津軽郡'!O39</f>
        <v>38</v>
      </c>
      <c r="I39" s="12">
        <f>'上北郡'!O39</f>
        <v>176</v>
      </c>
      <c r="J39" s="12">
        <f>'下北郡'!O39</f>
        <v>24</v>
      </c>
      <c r="K39" s="12">
        <f>'三戸郡'!O39</f>
        <v>78</v>
      </c>
      <c r="L39" s="11"/>
      <c r="M39" s="11"/>
      <c r="N39" s="11"/>
      <c r="O39" s="74">
        <f>O33+O36</f>
        <v>389</v>
      </c>
    </row>
    <row r="40" spans="1:15" ht="21" customHeight="1" thickBot="1">
      <c r="A40" s="122"/>
      <c r="B40" s="125"/>
      <c r="C40" s="13" t="s">
        <v>43</v>
      </c>
      <c r="D40" s="71">
        <f>'東津軽郡'!O40</f>
        <v>6595</v>
      </c>
      <c r="E40" s="19">
        <f>'西津軽郡'!O40</f>
        <v>5394</v>
      </c>
      <c r="F40" s="34">
        <f>'中津軽郡'!O40</f>
        <v>443</v>
      </c>
      <c r="G40" s="34">
        <f>'南津軽郡'!O40</f>
        <v>9392</v>
      </c>
      <c r="H40" s="72">
        <f>'北津軽郡'!O40</f>
        <v>10465</v>
      </c>
      <c r="I40" s="34">
        <f>'上北郡'!O40</f>
        <v>34711</v>
      </c>
      <c r="J40" s="34">
        <f>'下北郡'!O40</f>
        <v>5430</v>
      </c>
      <c r="K40" s="34">
        <f>'三戸郡'!O40</f>
        <v>22600</v>
      </c>
      <c r="L40" s="34"/>
      <c r="M40" s="34"/>
      <c r="N40" s="36"/>
      <c r="O40" s="80">
        <f>SUM(O38:O39)</f>
        <v>95030</v>
      </c>
    </row>
    <row r="41" spans="1:15" ht="21" customHeight="1">
      <c r="A41" s="102" t="s">
        <v>46</v>
      </c>
      <c r="B41" s="103"/>
      <c r="C41" s="7" t="s">
        <v>41</v>
      </c>
      <c r="D41" s="26">
        <f>'東津軽郡'!O41</f>
        <v>343</v>
      </c>
      <c r="E41" s="28">
        <f>'西津軽郡'!O41</f>
        <v>293</v>
      </c>
      <c r="F41" s="28">
        <f>'中津軽郡'!O41</f>
        <v>22</v>
      </c>
      <c r="G41" s="28">
        <f>'南津軽郡'!O41</f>
        <v>351</v>
      </c>
      <c r="H41" s="29">
        <f>'北津軽郡'!O41</f>
        <v>431</v>
      </c>
      <c r="I41" s="28">
        <f>'上北郡'!O41</f>
        <v>1247</v>
      </c>
      <c r="J41" s="28">
        <f>'下北郡'!O41</f>
        <v>322</v>
      </c>
      <c r="K41" s="28">
        <f>'三戸郡'!O41</f>
        <v>751</v>
      </c>
      <c r="L41" s="28"/>
      <c r="M41" s="28"/>
      <c r="N41" s="30"/>
      <c r="O41" s="79">
        <f>SUM(D41:N41)</f>
        <v>3760</v>
      </c>
    </row>
    <row r="42" spans="1:15" ht="21" customHeight="1">
      <c r="A42" s="104"/>
      <c r="B42" s="105"/>
      <c r="C42" s="10" t="s">
        <v>42</v>
      </c>
      <c r="D42" s="31">
        <f>'東津軽郡'!O42</f>
        <v>23</v>
      </c>
      <c r="E42" s="12">
        <f>'西津軽郡'!O42</f>
        <v>58</v>
      </c>
      <c r="F42" s="12">
        <f>'中津軽郡'!O42</f>
        <v>0</v>
      </c>
      <c r="G42" s="12">
        <f>'南津軽郡'!O42</f>
        <v>58</v>
      </c>
      <c r="H42" s="32">
        <f>'北津軽郡'!O42</f>
        <v>87</v>
      </c>
      <c r="I42" s="12">
        <f>'上北郡'!O42</f>
        <v>307</v>
      </c>
      <c r="J42" s="12">
        <f>'下北郡'!O42</f>
        <v>11</v>
      </c>
      <c r="K42" s="12">
        <f>'三戸郡'!O42</f>
        <v>230</v>
      </c>
      <c r="L42" s="12"/>
      <c r="M42" s="12"/>
      <c r="N42" s="33"/>
      <c r="O42" s="74">
        <f>SUM(D42:N42)</f>
        <v>774</v>
      </c>
    </row>
    <row r="43" spans="1:15" ht="21" customHeight="1" thickBot="1">
      <c r="A43" s="106"/>
      <c r="B43" s="107"/>
      <c r="C43" s="13" t="s">
        <v>43</v>
      </c>
      <c r="D43" s="71">
        <f>'東津軽郡'!O43</f>
        <v>366</v>
      </c>
      <c r="E43" s="19">
        <f>'西津軽郡'!O43</f>
        <v>351</v>
      </c>
      <c r="F43" s="34">
        <f>'中津軽郡'!O43</f>
        <v>22</v>
      </c>
      <c r="G43" s="34">
        <f>'南津軽郡'!O43</f>
        <v>409</v>
      </c>
      <c r="H43" s="72">
        <f>'北津軽郡'!O43</f>
        <v>518</v>
      </c>
      <c r="I43" s="34">
        <f>'上北郡'!O43</f>
        <v>1554</v>
      </c>
      <c r="J43" s="34">
        <f>'下北郡'!O43</f>
        <v>333</v>
      </c>
      <c r="K43" s="34">
        <f>'三戸郡'!O43</f>
        <v>981</v>
      </c>
      <c r="L43" s="34"/>
      <c r="M43" s="34"/>
      <c r="N43" s="36"/>
      <c r="O43" s="80">
        <f>SUM(O41:O42)</f>
        <v>4534</v>
      </c>
    </row>
    <row r="44" spans="1:15" ht="21" customHeight="1">
      <c r="A44" s="102" t="s">
        <v>47</v>
      </c>
      <c r="B44" s="103"/>
      <c r="C44" s="7" t="s">
        <v>41</v>
      </c>
      <c r="D44" s="26">
        <f>'東津軽郡'!O44</f>
        <v>185</v>
      </c>
      <c r="E44" s="28">
        <f>'西津軽郡'!O44</f>
        <v>168</v>
      </c>
      <c r="F44" s="28">
        <f>'中津軽郡'!O44</f>
        <v>27</v>
      </c>
      <c r="G44" s="28">
        <f>'南津軽郡'!O44</f>
        <v>206</v>
      </c>
      <c r="H44" s="29">
        <f>'北津軽郡'!O44</f>
        <v>282</v>
      </c>
      <c r="I44" s="28">
        <f>'上北郡'!O44</f>
        <v>851</v>
      </c>
      <c r="J44" s="28">
        <f>'下北郡'!O44</f>
        <v>113</v>
      </c>
      <c r="K44" s="28">
        <f>'三戸郡'!O44</f>
        <v>342</v>
      </c>
      <c r="L44" s="28"/>
      <c r="M44" s="28"/>
      <c r="N44" s="30"/>
      <c r="O44" s="79">
        <f>SUM(D44:N44)</f>
        <v>2174</v>
      </c>
    </row>
    <row r="45" spans="1:15" ht="21" customHeight="1">
      <c r="A45" s="104"/>
      <c r="B45" s="105"/>
      <c r="C45" s="10" t="s">
        <v>42</v>
      </c>
      <c r="D45" s="31">
        <f>'東津軽郡'!O45</f>
        <v>0</v>
      </c>
      <c r="E45" s="12">
        <f>'西津軽郡'!O45</f>
        <v>0</v>
      </c>
      <c r="F45" s="12">
        <f>'中津軽郡'!O45</f>
        <v>0</v>
      </c>
      <c r="G45" s="12">
        <f>'南津軽郡'!O45</f>
        <v>0</v>
      </c>
      <c r="H45" s="32">
        <f>'北津軽郡'!O45</f>
        <v>0</v>
      </c>
      <c r="I45" s="12">
        <f>'上北郡'!O45</f>
        <v>4</v>
      </c>
      <c r="J45" s="12">
        <f>'下北郡'!O45</f>
        <v>0</v>
      </c>
      <c r="K45" s="12">
        <f>'三戸郡'!O45</f>
        <v>0</v>
      </c>
      <c r="L45" s="12"/>
      <c r="M45" s="12"/>
      <c r="N45" s="33"/>
      <c r="O45" s="74">
        <f>SUM(D45:N45)</f>
        <v>4</v>
      </c>
    </row>
    <row r="46" spans="1:15" ht="21" customHeight="1" thickBot="1">
      <c r="A46" s="106"/>
      <c r="B46" s="107"/>
      <c r="C46" s="13" t="s">
        <v>43</v>
      </c>
      <c r="D46" s="71">
        <f>'東津軽郡'!O46</f>
        <v>185</v>
      </c>
      <c r="E46" s="19">
        <f>'西津軽郡'!O46</f>
        <v>168</v>
      </c>
      <c r="F46" s="34">
        <f>'中津軽郡'!O46</f>
        <v>27</v>
      </c>
      <c r="G46" s="34">
        <f>'南津軽郡'!O46</f>
        <v>206</v>
      </c>
      <c r="H46" s="72">
        <f>'北津軽郡'!O46</f>
        <v>282</v>
      </c>
      <c r="I46" s="34">
        <f>'上北郡'!O46</f>
        <v>855</v>
      </c>
      <c r="J46" s="34">
        <f>'下北郡'!O46</f>
        <v>113</v>
      </c>
      <c r="K46" s="34">
        <f>'三戸郡'!O46</f>
        <v>342</v>
      </c>
      <c r="L46" s="34"/>
      <c r="M46" s="34"/>
      <c r="N46" s="36"/>
      <c r="O46" s="80">
        <f>SUM(O44:O45)</f>
        <v>2178</v>
      </c>
    </row>
    <row r="47" spans="1:15" ht="21" customHeight="1" thickBot="1">
      <c r="A47" s="108" t="s">
        <v>48</v>
      </c>
      <c r="B47" s="109"/>
      <c r="C47" s="110"/>
      <c r="D47" s="26">
        <f>'東津軽郡'!O47</f>
        <v>8894</v>
      </c>
      <c r="E47" s="9">
        <f>'西津軽郡'!O47</f>
        <v>7186</v>
      </c>
      <c r="F47" s="28">
        <f>'中津軽郡'!O47</f>
        <v>662</v>
      </c>
      <c r="G47" s="28">
        <f>'南津軽郡'!O47</f>
        <v>12073</v>
      </c>
      <c r="H47" s="29">
        <f>'北津軽郡'!O47</f>
        <v>14083</v>
      </c>
      <c r="I47" s="28">
        <f>'上北郡'!O47</f>
        <v>46014</v>
      </c>
      <c r="J47" s="28">
        <f>'下北郡'!O47</f>
        <v>7042</v>
      </c>
      <c r="K47" s="28">
        <f>'三戸郡'!O47</f>
        <v>29227</v>
      </c>
      <c r="L47" s="28"/>
      <c r="M47" s="28"/>
      <c r="N47" s="38"/>
      <c r="O47" s="76">
        <f>SUM(D47:N47)</f>
        <v>125181</v>
      </c>
    </row>
    <row r="48" spans="1:15" ht="21" customHeight="1" thickBot="1">
      <c r="A48" s="108" t="s">
        <v>113</v>
      </c>
      <c r="B48" s="109"/>
      <c r="C48" s="110"/>
      <c r="D48" s="26">
        <f>'東津軽郡'!O48</f>
        <v>138</v>
      </c>
      <c r="E48" s="9">
        <f>'西津軽郡'!O48</f>
        <v>71</v>
      </c>
      <c r="F48" s="28">
        <f>'中津軽郡'!O48</f>
        <v>8</v>
      </c>
      <c r="G48" s="28">
        <f>'南津軽郡'!O48</f>
        <v>262</v>
      </c>
      <c r="H48" s="29">
        <f>'北津軽郡'!O48</f>
        <v>342</v>
      </c>
      <c r="I48" s="28">
        <f>'上北郡'!O48</f>
        <v>916</v>
      </c>
      <c r="J48" s="28">
        <f>'下北郡'!O48</f>
        <v>89</v>
      </c>
      <c r="K48" s="28">
        <f>'三戸郡'!O48</f>
        <v>621</v>
      </c>
      <c r="L48" s="28"/>
      <c r="M48" s="28"/>
      <c r="N48" s="38"/>
      <c r="O48" s="76">
        <f>SUM(D48:N48)</f>
        <v>2447</v>
      </c>
    </row>
    <row r="49" spans="1:15" ht="21" customHeight="1" thickBot="1">
      <c r="A49" s="108" t="s">
        <v>49</v>
      </c>
      <c r="B49" s="109"/>
      <c r="C49" s="110"/>
      <c r="D49" s="26">
        <f>'東津軽郡'!O49</f>
        <v>9032</v>
      </c>
      <c r="E49" s="9">
        <f>'西津軽郡'!O49</f>
        <v>7257</v>
      </c>
      <c r="F49" s="28">
        <f>'中津軽郡'!O49</f>
        <v>670</v>
      </c>
      <c r="G49" s="28">
        <f>'南津軽郡'!O49</f>
        <v>12335</v>
      </c>
      <c r="H49" s="29">
        <f>'北津軽郡'!O49</f>
        <v>14425</v>
      </c>
      <c r="I49" s="28">
        <f>'上北郡'!O49</f>
        <v>46930</v>
      </c>
      <c r="J49" s="28">
        <f>'下北郡'!O49</f>
        <v>7131</v>
      </c>
      <c r="K49" s="28">
        <f>'三戸郡'!O49</f>
        <v>29848</v>
      </c>
      <c r="L49" s="28"/>
      <c r="M49" s="28"/>
      <c r="N49" s="38"/>
      <c r="O49" s="76">
        <f>SUM(D49:N49)</f>
        <v>127628</v>
      </c>
    </row>
    <row r="50" spans="1:15" ht="21" customHeight="1">
      <c r="A50" s="163" t="s">
        <v>114</v>
      </c>
      <c r="B50" s="103" t="s">
        <v>50</v>
      </c>
      <c r="C50" s="7" t="s">
        <v>51</v>
      </c>
      <c r="D50" s="26">
        <f>'東津軽郡'!O50</f>
        <v>4981</v>
      </c>
      <c r="E50" s="28">
        <f>'西津軽郡'!O50</f>
        <v>4240</v>
      </c>
      <c r="F50" s="28">
        <f>'中津軽郡'!O50</f>
        <v>347</v>
      </c>
      <c r="G50" s="28">
        <f>'南津軽郡'!O50</f>
        <v>8590</v>
      </c>
      <c r="H50" s="29">
        <f>'北津軽郡'!O50</f>
        <v>10412</v>
      </c>
      <c r="I50" s="28">
        <f>'上北郡'!O50</f>
        <v>21879</v>
      </c>
      <c r="J50" s="28">
        <f>'下北郡'!O50</f>
        <v>3034</v>
      </c>
      <c r="K50" s="28">
        <f>'三戸郡'!O50</f>
        <v>17039</v>
      </c>
      <c r="L50" s="28"/>
      <c r="M50" s="28"/>
      <c r="N50" s="30"/>
      <c r="O50" s="79">
        <f>SUM(D50:N50)</f>
        <v>70522</v>
      </c>
    </row>
    <row r="51" spans="1:15" ht="21" customHeight="1">
      <c r="A51" s="112"/>
      <c r="B51" s="105"/>
      <c r="C51" s="10" t="s">
        <v>52</v>
      </c>
      <c r="D51" s="31">
        <f>'東津軽郡'!O51</f>
        <v>3119</v>
      </c>
      <c r="E51" s="12">
        <f>'西津軽郡'!O51</f>
        <v>3432</v>
      </c>
      <c r="F51" s="12">
        <f>'中津軽郡'!O51</f>
        <v>314</v>
      </c>
      <c r="G51" s="12">
        <f>'南津軽郡'!O51</f>
        <v>4718</v>
      </c>
      <c r="H51" s="32">
        <f>'北津軽郡'!O51</f>
        <v>7295</v>
      </c>
      <c r="I51" s="12">
        <f>'上北郡'!O51</f>
        <v>12926</v>
      </c>
      <c r="J51" s="12">
        <f>'下北郡'!O51</f>
        <v>2423</v>
      </c>
      <c r="K51" s="12">
        <f>'三戸郡'!O51</f>
        <v>12884</v>
      </c>
      <c r="L51" s="12"/>
      <c r="M51" s="12"/>
      <c r="N51" s="33"/>
      <c r="O51" s="74">
        <f>SUM(D51:N51)</f>
        <v>47111</v>
      </c>
    </row>
    <row r="52" spans="1:15" ht="21" customHeight="1">
      <c r="A52" s="112"/>
      <c r="B52" s="105"/>
      <c r="C52" s="10" t="s">
        <v>43</v>
      </c>
      <c r="D52" s="31">
        <f>'東津軽郡'!O52</f>
        <v>8100</v>
      </c>
      <c r="E52" s="12">
        <f>'西津軽郡'!O52</f>
        <v>7672</v>
      </c>
      <c r="F52" s="12">
        <f>'中津軽郡'!O52</f>
        <v>661</v>
      </c>
      <c r="G52" s="12">
        <f>'南津軽郡'!O52</f>
        <v>13308</v>
      </c>
      <c r="H52" s="32">
        <f>'北津軽郡'!O52</f>
        <v>17707</v>
      </c>
      <c r="I52" s="12">
        <f>'上北郡'!O52</f>
        <v>34805</v>
      </c>
      <c r="J52" s="12">
        <f>'下北郡'!O52</f>
        <v>5457</v>
      </c>
      <c r="K52" s="12">
        <f>'三戸郡'!O52</f>
        <v>29923</v>
      </c>
      <c r="L52" s="12"/>
      <c r="M52" s="12"/>
      <c r="N52" s="33"/>
      <c r="O52" s="74">
        <f>SUM(O50:O51)</f>
        <v>117633</v>
      </c>
    </row>
    <row r="53" spans="1:15" ht="21" customHeight="1">
      <c r="A53" s="112"/>
      <c r="B53" s="98" t="s">
        <v>115</v>
      </c>
      <c r="C53" s="99"/>
      <c r="D53" s="31">
        <f>'東津軽郡'!O53</f>
        <v>47</v>
      </c>
      <c r="E53" s="12">
        <f>'西津軽郡'!O53</f>
        <v>66</v>
      </c>
      <c r="F53" s="12">
        <f>'中津軽郡'!O53</f>
        <v>5</v>
      </c>
      <c r="G53" s="12">
        <f>'南津軽郡'!O53</f>
        <v>52</v>
      </c>
      <c r="H53" s="32">
        <f>'北津軽郡'!O53</f>
        <v>83</v>
      </c>
      <c r="I53" s="12">
        <f>'上北郡'!O53</f>
        <v>174</v>
      </c>
      <c r="J53" s="12">
        <f>'下北郡'!O53</f>
        <v>23</v>
      </c>
      <c r="K53" s="12">
        <f>'三戸郡'!O53</f>
        <v>134</v>
      </c>
      <c r="L53" s="12"/>
      <c r="M53" s="12"/>
      <c r="N53" s="33"/>
      <c r="O53" s="74">
        <f>SUM(D53:N53)</f>
        <v>584</v>
      </c>
    </row>
    <row r="54" spans="1:15" ht="21" customHeight="1" thickBot="1">
      <c r="A54" s="145"/>
      <c r="B54" s="161" t="s">
        <v>116</v>
      </c>
      <c r="C54" s="162"/>
      <c r="D54" s="71">
        <f>'東津軽郡'!O54</f>
        <v>259</v>
      </c>
      <c r="E54" s="19">
        <f>'西津軽郡'!O54</f>
        <v>203</v>
      </c>
      <c r="F54" s="34">
        <f>'中津軽郡'!O54</f>
        <v>31</v>
      </c>
      <c r="G54" s="34">
        <f>'南津軽郡'!O54</f>
        <v>312</v>
      </c>
      <c r="H54" s="72">
        <f>'北津軽郡'!O54</f>
        <v>432</v>
      </c>
      <c r="I54" s="34">
        <f>'上北郡'!O54</f>
        <v>1116</v>
      </c>
      <c r="J54" s="34">
        <f>'下北郡'!O54</f>
        <v>137</v>
      </c>
      <c r="K54" s="34">
        <f>'三戸郡'!O54</f>
        <v>816</v>
      </c>
      <c r="L54" s="34"/>
      <c r="M54" s="34"/>
      <c r="N54" s="36"/>
      <c r="O54" s="80">
        <f>SUM(D54:N54)</f>
        <v>3306</v>
      </c>
    </row>
    <row r="55" spans="1:15" ht="21" customHeight="1" thickBot="1">
      <c r="A55" s="114" t="s">
        <v>54</v>
      </c>
      <c r="B55" s="115"/>
      <c r="C55" s="116"/>
      <c r="D55" s="26">
        <f>'東津軽郡'!O55</f>
        <v>8406</v>
      </c>
      <c r="E55" s="9">
        <f>'西津軽郡'!O55</f>
        <v>7941</v>
      </c>
      <c r="F55" s="28">
        <f>'中津軽郡'!O55</f>
        <v>697</v>
      </c>
      <c r="G55" s="28">
        <f>'南津軽郡'!O55</f>
        <v>13672</v>
      </c>
      <c r="H55" s="29">
        <f>'北津軽郡'!O55</f>
        <v>18222</v>
      </c>
      <c r="I55" s="28">
        <f>'上北郡'!O55</f>
        <v>36095</v>
      </c>
      <c r="J55" s="28">
        <f>'下北郡'!O55</f>
        <v>5617</v>
      </c>
      <c r="K55" s="28">
        <f>'三戸郡'!O55</f>
        <v>30873</v>
      </c>
      <c r="L55" s="28"/>
      <c r="M55" s="28"/>
      <c r="N55" s="38"/>
      <c r="O55" s="76">
        <f>SUM(O52:O54)</f>
        <v>121523</v>
      </c>
    </row>
    <row r="56" spans="1:15" ht="23.25" customHeight="1" thickBot="1">
      <c r="A56" s="117" t="s">
        <v>35</v>
      </c>
      <c r="B56" s="118"/>
      <c r="C56" s="119"/>
      <c r="D56" s="81">
        <f>'東津軽郡'!O56</f>
        <v>17438</v>
      </c>
      <c r="E56" s="78">
        <f>'西津軽郡'!O56</f>
        <v>15198</v>
      </c>
      <c r="F56" s="78">
        <f>'中津軽郡'!O56</f>
        <v>1367</v>
      </c>
      <c r="G56" s="78">
        <f>'南津軽郡'!O56</f>
        <v>26007</v>
      </c>
      <c r="H56" s="82">
        <f>'北津軽郡'!O56</f>
        <v>32647</v>
      </c>
      <c r="I56" s="78">
        <f>'上北郡'!O56</f>
        <v>83025</v>
      </c>
      <c r="J56" s="78">
        <f>'下北郡'!O56</f>
        <v>12748</v>
      </c>
      <c r="K56" s="78">
        <f>'三戸郡'!O56</f>
        <v>60721</v>
      </c>
      <c r="L56" s="78"/>
      <c r="M56" s="78"/>
      <c r="N56" s="83"/>
      <c r="O56" s="76">
        <f>SUM(D56:N56)</f>
        <v>249151</v>
      </c>
    </row>
    <row r="59" spans="1:15" ht="13.5">
      <c r="A59" s="96" t="s">
        <v>176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13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</sheetData>
  <sheetProtection/>
  <mergeCells count="41">
    <mergeCell ref="A59:O60"/>
    <mergeCell ref="B54:C54"/>
    <mergeCell ref="A41:B43"/>
    <mergeCell ref="B32:B34"/>
    <mergeCell ref="B50:B52"/>
    <mergeCell ref="A50:A54"/>
    <mergeCell ref="A49:C49"/>
    <mergeCell ref="B23:B25"/>
    <mergeCell ref="A23:A31"/>
    <mergeCell ref="A56:C56"/>
    <mergeCell ref="A44:B46"/>
    <mergeCell ref="B53:C53"/>
    <mergeCell ref="A47:C47"/>
    <mergeCell ref="B26:B28"/>
    <mergeCell ref="N7:N10"/>
    <mergeCell ref="B35:B37"/>
    <mergeCell ref="M7:M10"/>
    <mergeCell ref="B20:B22"/>
    <mergeCell ref="A55:C55"/>
    <mergeCell ref="B38:B40"/>
    <mergeCell ref="A32:A40"/>
    <mergeCell ref="B14:B16"/>
    <mergeCell ref="B29:B31"/>
    <mergeCell ref="A48:C48"/>
    <mergeCell ref="L7:L10"/>
    <mergeCell ref="K7:K10"/>
    <mergeCell ref="D7:D10"/>
    <mergeCell ref="J7:J10"/>
    <mergeCell ref="I7:I10"/>
    <mergeCell ref="C8:C10"/>
    <mergeCell ref="H7:H10"/>
    <mergeCell ref="A11:A22"/>
    <mergeCell ref="E7:E10"/>
    <mergeCell ref="A7:C7"/>
    <mergeCell ref="A8:A10"/>
    <mergeCell ref="O7:O10"/>
    <mergeCell ref="B8:B10"/>
    <mergeCell ref="F7:F10"/>
    <mergeCell ref="B11:B13"/>
    <mergeCell ref="B17:B19"/>
    <mergeCell ref="G7:G10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P60"/>
  <sheetViews>
    <sheetView zoomScalePageLayoutView="0" workbookViewId="0" topLeftCell="A1">
      <selection activeCell="K11" sqref="K11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7" ht="15" customHeight="1">
      <c r="A4" s="22"/>
      <c r="B4" s="22"/>
      <c r="C4" s="22"/>
      <c r="D4" s="22"/>
      <c r="E4" s="22"/>
      <c r="F4" s="23"/>
      <c r="G4" s="1" t="s">
        <v>117</v>
      </c>
    </row>
    <row r="5" spans="1:15" ht="15" customHeight="1">
      <c r="A5" s="6"/>
      <c r="B5" s="6"/>
      <c r="C5" s="6"/>
      <c r="D5" s="6"/>
      <c r="E5" s="6"/>
      <c r="O5" s="24"/>
    </row>
    <row r="6" ht="15" customHeight="1" thickBot="1">
      <c r="O6" s="25"/>
    </row>
    <row r="7" spans="1:15" ht="48" customHeight="1">
      <c r="A7" s="146" t="s">
        <v>118</v>
      </c>
      <c r="B7" s="147"/>
      <c r="C7" s="148"/>
      <c r="D7" s="158" t="s">
        <v>119</v>
      </c>
      <c r="E7" s="130" t="s">
        <v>120</v>
      </c>
      <c r="F7" s="130" t="s">
        <v>121</v>
      </c>
      <c r="G7" s="130" t="s">
        <v>122</v>
      </c>
      <c r="H7" s="130" t="s">
        <v>123</v>
      </c>
      <c r="I7" s="130" t="s">
        <v>124</v>
      </c>
      <c r="J7" s="169" t="s">
        <v>125</v>
      </c>
      <c r="K7" s="130" t="s">
        <v>126</v>
      </c>
      <c r="L7" s="169" t="s">
        <v>55</v>
      </c>
      <c r="M7" s="130"/>
      <c r="N7" s="166"/>
      <c r="O7" s="151" t="s">
        <v>127</v>
      </c>
    </row>
    <row r="8" spans="1:15" ht="13.5">
      <c r="A8" s="112" t="s">
        <v>37</v>
      </c>
      <c r="B8" s="124" t="s">
        <v>38</v>
      </c>
      <c r="C8" s="133" t="s">
        <v>39</v>
      </c>
      <c r="D8" s="164"/>
      <c r="E8" s="154"/>
      <c r="F8" s="154"/>
      <c r="G8" s="154"/>
      <c r="H8" s="154"/>
      <c r="I8" s="154"/>
      <c r="J8" s="170"/>
      <c r="K8" s="154"/>
      <c r="L8" s="170"/>
      <c r="M8" s="156"/>
      <c r="N8" s="167"/>
      <c r="O8" s="152"/>
    </row>
    <row r="9" spans="1:15" ht="13.5">
      <c r="A9" s="112"/>
      <c r="B9" s="124"/>
      <c r="C9" s="133"/>
      <c r="D9" s="164"/>
      <c r="E9" s="154"/>
      <c r="F9" s="154"/>
      <c r="G9" s="154"/>
      <c r="H9" s="154"/>
      <c r="I9" s="154"/>
      <c r="J9" s="170"/>
      <c r="K9" s="154"/>
      <c r="L9" s="170"/>
      <c r="M9" s="156"/>
      <c r="N9" s="167"/>
      <c r="O9" s="152"/>
    </row>
    <row r="10" spans="1:15" ht="18.75" customHeight="1" thickBot="1">
      <c r="A10" s="145"/>
      <c r="B10" s="125"/>
      <c r="C10" s="134"/>
      <c r="D10" s="165"/>
      <c r="E10" s="155"/>
      <c r="F10" s="155"/>
      <c r="G10" s="155"/>
      <c r="H10" s="155"/>
      <c r="I10" s="155"/>
      <c r="J10" s="171"/>
      <c r="K10" s="154"/>
      <c r="L10" s="170"/>
      <c r="M10" s="157"/>
      <c r="N10" s="168"/>
      <c r="O10" s="153"/>
    </row>
    <row r="11" spans="1:15" ht="21" customHeight="1">
      <c r="A11" s="120" t="s">
        <v>128</v>
      </c>
      <c r="B11" s="126" t="s">
        <v>40</v>
      </c>
      <c r="C11" s="7" t="s">
        <v>41</v>
      </c>
      <c r="D11" s="26">
        <f>'東津軽郡'!O11</f>
        <v>517</v>
      </c>
      <c r="E11" s="27">
        <f>'西津軽郡'!O11</f>
        <v>448</v>
      </c>
      <c r="F11" s="28">
        <f>'中津軽郡'!O11</f>
        <v>43</v>
      </c>
      <c r="G11" s="28">
        <f>'南津軽郡'!O11</f>
        <v>508</v>
      </c>
      <c r="H11" s="28">
        <f>'北津軽郡'!O11</f>
        <v>865</v>
      </c>
      <c r="I11" s="28">
        <f>'上北郡'!D11+'上北郡'!E11</f>
        <v>461</v>
      </c>
      <c r="J11" s="28">
        <f>'下北郡'!O11</f>
        <v>381</v>
      </c>
      <c r="K11" s="28">
        <f>SUM(D11:J11)</f>
        <v>3223</v>
      </c>
      <c r="L11" s="29">
        <f>SUM('県内10市'!D11:J11)</f>
        <v>11216</v>
      </c>
      <c r="M11" s="28"/>
      <c r="N11" s="62"/>
      <c r="O11" s="79">
        <f aca="true" t="shared" si="0" ref="O11:O18">SUM(K11:L11)</f>
        <v>14439</v>
      </c>
    </row>
    <row r="12" spans="1:15" ht="21" customHeight="1">
      <c r="A12" s="121"/>
      <c r="B12" s="124"/>
      <c r="C12" s="10" t="s">
        <v>42</v>
      </c>
      <c r="D12" s="31">
        <f>'東津軽郡'!O12</f>
        <v>46</v>
      </c>
      <c r="E12" s="11">
        <f>'西津軽郡'!O12</f>
        <v>60</v>
      </c>
      <c r="F12" s="12">
        <f>'中津軽郡'!O12</f>
        <v>2</v>
      </c>
      <c r="G12" s="12">
        <f>'南津軽郡'!O12</f>
        <v>159</v>
      </c>
      <c r="H12" s="12">
        <f>'北津軽郡'!O12</f>
        <v>198</v>
      </c>
      <c r="I12" s="12">
        <f>'上北郡'!D12+'上北郡'!E12</f>
        <v>71</v>
      </c>
      <c r="J12" s="12">
        <f>'下北郡'!O12</f>
        <v>83</v>
      </c>
      <c r="K12" s="12">
        <f aca="true" t="shared" si="1" ref="K12:K56">SUM(D12:J12)</f>
        <v>619</v>
      </c>
      <c r="L12" s="12">
        <f>SUM('県内10市'!D12:J12)</f>
        <v>3977</v>
      </c>
      <c r="M12" s="12"/>
      <c r="N12" s="63"/>
      <c r="O12" s="74">
        <f t="shared" si="0"/>
        <v>4596</v>
      </c>
    </row>
    <row r="13" spans="1:15" ht="21" customHeight="1">
      <c r="A13" s="121"/>
      <c r="B13" s="124"/>
      <c r="C13" s="10" t="s">
        <v>43</v>
      </c>
      <c r="D13" s="31">
        <f>'東津軽郡'!O13</f>
        <v>563</v>
      </c>
      <c r="E13" s="11">
        <f>'西津軽郡'!O13</f>
        <v>508</v>
      </c>
      <c r="F13" s="12">
        <f>'中津軽郡'!O13</f>
        <v>45</v>
      </c>
      <c r="G13" s="12">
        <f>'南津軽郡'!O13</f>
        <v>667</v>
      </c>
      <c r="H13" s="12">
        <f>'北津軽郡'!O13</f>
        <v>1063</v>
      </c>
      <c r="I13" s="12">
        <f>'上北郡'!D13+'上北郡'!E13</f>
        <v>532</v>
      </c>
      <c r="J13" s="12">
        <f>'下北郡'!O13</f>
        <v>464</v>
      </c>
      <c r="K13" s="12">
        <f t="shared" si="1"/>
        <v>3842</v>
      </c>
      <c r="L13" s="12">
        <f>SUM('県内10市'!D13:J13)</f>
        <v>15193</v>
      </c>
      <c r="M13" s="12"/>
      <c r="N13" s="63"/>
      <c r="O13" s="74">
        <f t="shared" si="0"/>
        <v>19035</v>
      </c>
    </row>
    <row r="14" spans="1:15" ht="21" customHeight="1">
      <c r="A14" s="121"/>
      <c r="B14" s="124" t="s">
        <v>44</v>
      </c>
      <c r="C14" s="10" t="s">
        <v>41</v>
      </c>
      <c r="D14" s="31">
        <f>'東津軽郡'!O14</f>
        <v>1074</v>
      </c>
      <c r="E14" s="11">
        <f>'西津軽郡'!O14</f>
        <v>646</v>
      </c>
      <c r="F14" s="12">
        <f>'中津軽郡'!O14</f>
        <v>112</v>
      </c>
      <c r="G14" s="12">
        <f>'南津軽郡'!O14</f>
        <v>1309</v>
      </c>
      <c r="H14" s="12">
        <f>'北津軽郡'!O14</f>
        <v>1612</v>
      </c>
      <c r="I14" s="12">
        <f>'上北郡'!D14+'上北郡'!E14</f>
        <v>613</v>
      </c>
      <c r="J14" s="12">
        <f>'下北郡'!O14</f>
        <v>611</v>
      </c>
      <c r="K14" s="12">
        <f t="shared" si="1"/>
        <v>5977</v>
      </c>
      <c r="L14" s="12">
        <f>SUM('県内10市'!D14:J14)</f>
        <v>23992</v>
      </c>
      <c r="M14" s="12"/>
      <c r="N14" s="63"/>
      <c r="O14" s="74">
        <f t="shared" si="0"/>
        <v>29969</v>
      </c>
    </row>
    <row r="15" spans="1:15" ht="21" customHeight="1">
      <c r="A15" s="121"/>
      <c r="B15" s="124"/>
      <c r="C15" s="10" t="s">
        <v>42</v>
      </c>
      <c r="D15" s="31">
        <f>'東津軽郡'!O15</f>
        <v>6</v>
      </c>
      <c r="E15" s="11">
        <f>'西津軽郡'!O15</f>
        <v>7</v>
      </c>
      <c r="F15" s="12">
        <f>'中津軽郡'!O15</f>
        <v>3</v>
      </c>
      <c r="G15" s="12">
        <f>'南津軽郡'!O15</f>
        <v>31</v>
      </c>
      <c r="H15" s="12">
        <f>'北津軽郡'!O15</f>
        <v>22</v>
      </c>
      <c r="I15" s="12">
        <f>'上北郡'!D15+'上北郡'!E15</f>
        <v>1</v>
      </c>
      <c r="J15" s="12">
        <f>'下北郡'!O15</f>
        <v>10</v>
      </c>
      <c r="K15" s="12">
        <f t="shared" si="1"/>
        <v>80</v>
      </c>
      <c r="L15" s="12">
        <f>SUM('県内10市'!D15:J15)</f>
        <v>339</v>
      </c>
      <c r="M15" s="12"/>
      <c r="N15" s="63"/>
      <c r="O15" s="74">
        <f t="shared" si="0"/>
        <v>419</v>
      </c>
    </row>
    <row r="16" spans="1:15" ht="21" customHeight="1">
      <c r="A16" s="121"/>
      <c r="B16" s="124"/>
      <c r="C16" s="10" t="s">
        <v>43</v>
      </c>
      <c r="D16" s="31">
        <f>'東津軽郡'!O16</f>
        <v>1080</v>
      </c>
      <c r="E16" s="11">
        <f>'西津軽郡'!O16</f>
        <v>653</v>
      </c>
      <c r="F16" s="12">
        <f>'中津軽郡'!O16</f>
        <v>115</v>
      </c>
      <c r="G16" s="12">
        <f>'南津軽郡'!O16</f>
        <v>1340</v>
      </c>
      <c r="H16" s="12">
        <f>'北津軽郡'!O16</f>
        <v>1634</v>
      </c>
      <c r="I16" s="12">
        <f>'上北郡'!D16+'上北郡'!E16</f>
        <v>614</v>
      </c>
      <c r="J16" s="12">
        <f>'下北郡'!O16</f>
        <v>621</v>
      </c>
      <c r="K16" s="12">
        <f t="shared" si="1"/>
        <v>6057</v>
      </c>
      <c r="L16" s="12">
        <f>SUM('県内10市'!D16:J16)</f>
        <v>24331</v>
      </c>
      <c r="M16" s="12"/>
      <c r="N16" s="63"/>
      <c r="O16" s="74">
        <f t="shared" si="0"/>
        <v>30388</v>
      </c>
    </row>
    <row r="17" spans="1:15" ht="21" customHeight="1">
      <c r="A17" s="121"/>
      <c r="B17" s="124" t="s">
        <v>45</v>
      </c>
      <c r="C17" s="10" t="s">
        <v>41</v>
      </c>
      <c r="D17" s="31">
        <f>'東津軽郡'!O17</f>
        <v>4</v>
      </c>
      <c r="E17" s="11">
        <f>'西津軽郡'!O17</f>
        <v>2</v>
      </c>
      <c r="F17" s="12">
        <f>'中津軽郡'!O17</f>
        <v>0</v>
      </c>
      <c r="G17" s="12">
        <f>'南津軽郡'!O17</f>
        <v>0</v>
      </c>
      <c r="H17" s="12">
        <f>'北津軽郡'!O17</f>
        <v>2</v>
      </c>
      <c r="I17" s="12">
        <f>'上北郡'!D17+'上北郡'!E17</f>
        <v>2</v>
      </c>
      <c r="J17" s="12">
        <f>'下北郡'!O17</f>
        <v>1</v>
      </c>
      <c r="K17" s="12">
        <f t="shared" si="1"/>
        <v>11</v>
      </c>
      <c r="L17" s="12">
        <f>SUM('県内10市'!D17:J17)</f>
        <v>98</v>
      </c>
      <c r="M17" s="12"/>
      <c r="N17" s="63"/>
      <c r="O17" s="74">
        <f t="shared" si="0"/>
        <v>109</v>
      </c>
    </row>
    <row r="18" spans="1:15" ht="21" customHeight="1">
      <c r="A18" s="121"/>
      <c r="B18" s="124"/>
      <c r="C18" s="10" t="s">
        <v>42</v>
      </c>
      <c r="D18" s="31">
        <f>'東津軽郡'!O18</f>
        <v>2</v>
      </c>
      <c r="E18" s="11">
        <f>'西津軽郡'!O18</f>
        <v>1</v>
      </c>
      <c r="F18" s="12">
        <f>'中津軽郡'!O18</f>
        <v>0</v>
      </c>
      <c r="G18" s="12">
        <f>'南津軽郡'!O18</f>
        <v>12</v>
      </c>
      <c r="H18" s="12">
        <f>'北津軽郡'!O18</f>
        <v>5</v>
      </c>
      <c r="I18" s="12">
        <f>'上北郡'!D18+'上北郡'!E18</f>
        <v>0</v>
      </c>
      <c r="J18" s="12">
        <f>'下北郡'!O18</f>
        <v>6</v>
      </c>
      <c r="K18" s="12">
        <f t="shared" si="1"/>
        <v>26</v>
      </c>
      <c r="L18" s="12">
        <f>SUM('県内10市'!D18:J18)</f>
        <v>208</v>
      </c>
      <c r="M18" s="12"/>
      <c r="N18" s="63"/>
      <c r="O18" s="74">
        <f t="shared" si="0"/>
        <v>234</v>
      </c>
    </row>
    <row r="19" spans="1:15" ht="21" customHeight="1">
      <c r="A19" s="121"/>
      <c r="B19" s="124"/>
      <c r="C19" s="10" t="s">
        <v>43</v>
      </c>
      <c r="D19" s="31">
        <f>'東津軽郡'!O19</f>
        <v>6</v>
      </c>
      <c r="E19" s="11">
        <f>'西津軽郡'!O19</f>
        <v>3</v>
      </c>
      <c r="F19" s="12">
        <f>'中津軽郡'!O19</f>
        <v>0</v>
      </c>
      <c r="G19" s="12">
        <f>'南津軽郡'!O19</f>
        <v>12</v>
      </c>
      <c r="H19" s="12">
        <f>'北津軽郡'!O19</f>
        <v>7</v>
      </c>
      <c r="I19" s="12">
        <f>'上北郡'!D19+'上北郡'!E19</f>
        <v>2</v>
      </c>
      <c r="J19" s="12">
        <f>'下北郡'!O19</f>
        <v>7</v>
      </c>
      <c r="K19" s="12">
        <f t="shared" si="1"/>
        <v>37</v>
      </c>
      <c r="L19" s="12">
        <f>SUM('県内10市'!D19:J19)</f>
        <v>306</v>
      </c>
      <c r="M19" s="12"/>
      <c r="N19" s="63"/>
      <c r="O19" s="74">
        <f>SUM(O17:O18)</f>
        <v>343</v>
      </c>
    </row>
    <row r="20" spans="1:15" ht="21" customHeight="1">
      <c r="A20" s="121"/>
      <c r="B20" s="124" t="s">
        <v>129</v>
      </c>
      <c r="C20" s="10" t="s">
        <v>41</v>
      </c>
      <c r="D20" s="31">
        <f>'東津軽郡'!O20</f>
        <v>1595</v>
      </c>
      <c r="E20" s="11">
        <f>'西津軽郡'!O20</f>
        <v>1096</v>
      </c>
      <c r="F20" s="12">
        <f>'中津軽郡'!O20</f>
        <v>155</v>
      </c>
      <c r="G20" s="12">
        <f>'南津軽郡'!O20</f>
        <v>1817</v>
      </c>
      <c r="H20" s="12">
        <f>'北津軽郡'!O20</f>
        <v>2479</v>
      </c>
      <c r="I20" s="12">
        <f>'上北郡'!D20+'上北郡'!E20</f>
        <v>1076</v>
      </c>
      <c r="J20" s="12">
        <f>'下北郡'!O20</f>
        <v>993</v>
      </c>
      <c r="K20" s="12">
        <f t="shared" si="1"/>
        <v>9211</v>
      </c>
      <c r="L20" s="12">
        <f>SUM('県内10市'!D20:J20)</f>
        <v>35306</v>
      </c>
      <c r="M20" s="12"/>
      <c r="N20" s="63"/>
      <c r="O20" s="74">
        <f>O11+O14+O17</f>
        <v>44517</v>
      </c>
    </row>
    <row r="21" spans="1:15" ht="21" customHeight="1">
      <c r="A21" s="121"/>
      <c r="B21" s="124"/>
      <c r="C21" s="10" t="s">
        <v>42</v>
      </c>
      <c r="D21" s="31">
        <f>'東津軽郡'!O21</f>
        <v>54</v>
      </c>
      <c r="E21" s="11">
        <f>'西津軽郡'!O21</f>
        <v>68</v>
      </c>
      <c r="F21" s="12">
        <f>'中津軽郡'!O21</f>
        <v>5</v>
      </c>
      <c r="G21" s="12">
        <f>'南津軽郡'!O21</f>
        <v>202</v>
      </c>
      <c r="H21" s="12">
        <f>'北津軽郡'!O21</f>
        <v>225</v>
      </c>
      <c r="I21" s="12">
        <f>'上北郡'!D21+'上北郡'!E21</f>
        <v>72</v>
      </c>
      <c r="J21" s="12">
        <f>'下北郡'!O21</f>
        <v>99</v>
      </c>
      <c r="K21" s="12">
        <f t="shared" si="1"/>
        <v>725</v>
      </c>
      <c r="L21" s="12">
        <f>SUM('県内10市'!D21:J21)</f>
        <v>4524</v>
      </c>
      <c r="M21" s="12"/>
      <c r="N21" s="63"/>
      <c r="O21" s="74">
        <f>O12+O15+O18</f>
        <v>5249</v>
      </c>
    </row>
    <row r="22" spans="1:15" ht="21" customHeight="1" thickBot="1">
      <c r="A22" s="122"/>
      <c r="B22" s="125"/>
      <c r="C22" s="13" t="s">
        <v>43</v>
      </c>
      <c r="D22" s="71">
        <f>'東津軽郡'!O22</f>
        <v>1649</v>
      </c>
      <c r="E22" s="86">
        <f>'西津軽郡'!O22</f>
        <v>1164</v>
      </c>
      <c r="F22" s="34">
        <f>'中津軽郡'!O22</f>
        <v>160</v>
      </c>
      <c r="G22" s="34">
        <f>'南津軽郡'!O22</f>
        <v>2019</v>
      </c>
      <c r="H22" s="34">
        <f>'北津軽郡'!O22</f>
        <v>2704</v>
      </c>
      <c r="I22" s="34">
        <f>'上北郡'!D22+'上北郡'!E22</f>
        <v>1148</v>
      </c>
      <c r="J22" s="34">
        <f>'下北郡'!O22</f>
        <v>1092</v>
      </c>
      <c r="K22" s="34">
        <f t="shared" si="1"/>
        <v>9936</v>
      </c>
      <c r="L22" s="72">
        <f>SUM('県内10市'!D22:J22)</f>
        <v>39830</v>
      </c>
      <c r="M22" s="21"/>
      <c r="N22" s="64"/>
      <c r="O22" s="80">
        <f aca="true" t="shared" si="2" ref="O22:O28">SUM(K22:L22)</f>
        <v>49766</v>
      </c>
    </row>
    <row r="23" spans="1:15" ht="21" customHeight="1">
      <c r="A23" s="120" t="s">
        <v>130</v>
      </c>
      <c r="B23" s="126" t="s">
        <v>40</v>
      </c>
      <c r="C23" s="7" t="s">
        <v>41</v>
      </c>
      <c r="D23" s="26">
        <f>'東津軽郡'!O23</f>
        <v>25</v>
      </c>
      <c r="E23" s="27">
        <f>'西津軽郡'!O23</f>
        <v>16</v>
      </c>
      <c r="F23" s="28">
        <f>'中津軽郡'!O23</f>
        <v>3</v>
      </c>
      <c r="G23" s="28">
        <f>'南津軽郡'!O23</f>
        <v>10</v>
      </c>
      <c r="H23" s="28">
        <f>'北津軽郡'!O23</f>
        <v>16</v>
      </c>
      <c r="I23" s="28">
        <f>'上北郡'!D23+'上北郡'!E23</f>
        <v>14</v>
      </c>
      <c r="J23" s="28">
        <f>'下北郡'!O23</f>
        <v>17</v>
      </c>
      <c r="K23" s="28">
        <f t="shared" si="1"/>
        <v>101</v>
      </c>
      <c r="L23" s="29">
        <f>SUM('県内10市'!D23:J23)</f>
        <v>170</v>
      </c>
      <c r="M23" s="9"/>
      <c r="N23" s="65"/>
      <c r="O23" s="79">
        <f t="shared" si="2"/>
        <v>271</v>
      </c>
    </row>
    <row r="24" spans="1:15" ht="21" customHeight="1">
      <c r="A24" s="121"/>
      <c r="B24" s="124"/>
      <c r="C24" s="10" t="s">
        <v>42</v>
      </c>
      <c r="D24" s="31">
        <f>'東津軽郡'!O24</f>
        <v>12</v>
      </c>
      <c r="E24" s="11">
        <f>'西津軽郡'!O24</f>
        <v>32</v>
      </c>
      <c r="F24" s="12">
        <f>'中津軽郡'!O24</f>
        <v>0</v>
      </c>
      <c r="G24" s="12">
        <f>'南津軽郡'!O24</f>
        <v>5</v>
      </c>
      <c r="H24" s="12">
        <f>'北津軽郡'!O24</f>
        <v>42</v>
      </c>
      <c r="I24" s="12">
        <f>'上北郡'!D24+'上北郡'!E24</f>
        <v>10</v>
      </c>
      <c r="J24" s="12">
        <f>'下北郡'!O24</f>
        <v>21</v>
      </c>
      <c r="K24" s="12">
        <f t="shared" si="1"/>
        <v>122</v>
      </c>
      <c r="L24" s="12">
        <f>SUM('県内10市'!D24:J24)</f>
        <v>620</v>
      </c>
      <c r="M24" s="12"/>
      <c r="N24" s="63"/>
      <c r="O24" s="74">
        <f t="shared" si="2"/>
        <v>742</v>
      </c>
    </row>
    <row r="25" spans="1:15" ht="21" customHeight="1">
      <c r="A25" s="121"/>
      <c r="B25" s="124"/>
      <c r="C25" s="10" t="s">
        <v>43</v>
      </c>
      <c r="D25" s="31">
        <f>'東津軽郡'!O25</f>
        <v>37</v>
      </c>
      <c r="E25" s="11">
        <f>'西津軽郡'!O25</f>
        <v>48</v>
      </c>
      <c r="F25" s="12">
        <f>'中津軽郡'!O25</f>
        <v>3</v>
      </c>
      <c r="G25" s="12">
        <f>'南津軽郡'!O25</f>
        <v>15</v>
      </c>
      <c r="H25" s="12">
        <f>'北津軽郡'!O25</f>
        <v>58</v>
      </c>
      <c r="I25" s="12">
        <f>'上北郡'!D25+'上北郡'!E25</f>
        <v>24</v>
      </c>
      <c r="J25" s="12">
        <f>'下北郡'!O25</f>
        <v>38</v>
      </c>
      <c r="K25" s="12">
        <f t="shared" si="1"/>
        <v>223</v>
      </c>
      <c r="L25" s="12">
        <f>SUM('県内10市'!D25:J25)</f>
        <v>790</v>
      </c>
      <c r="M25" s="12"/>
      <c r="N25" s="63"/>
      <c r="O25" s="74">
        <f t="shared" si="2"/>
        <v>1013</v>
      </c>
    </row>
    <row r="26" spans="1:15" ht="21" customHeight="1">
      <c r="A26" s="121"/>
      <c r="B26" s="124" t="s">
        <v>44</v>
      </c>
      <c r="C26" s="10" t="s">
        <v>41</v>
      </c>
      <c r="D26" s="31">
        <f>'東津軽郡'!O26</f>
        <v>58</v>
      </c>
      <c r="E26" s="11">
        <f>'西津軽郡'!O26</f>
        <v>43</v>
      </c>
      <c r="F26" s="12">
        <f>'中津軽郡'!O26</f>
        <v>7</v>
      </c>
      <c r="G26" s="12">
        <f>'南津軽郡'!O26</f>
        <v>32</v>
      </c>
      <c r="H26" s="12">
        <f>'北津軽郡'!O26</f>
        <v>32</v>
      </c>
      <c r="I26" s="12">
        <f>'上北郡'!D26+'上北郡'!E26</f>
        <v>30</v>
      </c>
      <c r="J26" s="12">
        <f>'下北郡'!O26</f>
        <v>22</v>
      </c>
      <c r="K26" s="12">
        <f t="shared" si="1"/>
        <v>224</v>
      </c>
      <c r="L26" s="12">
        <f>SUM('県内10市'!D26:J26)</f>
        <v>822</v>
      </c>
      <c r="M26" s="12"/>
      <c r="N26" s="63"/>
      <c r="O26" s="74">
        <f t="shared" si="2"/>
        <v>1046</v>
      </c>
    </row>
    <row r="27" spans="1:15" ht="21" customHeight="1">
      <c r="A27" s="121"/>
      <c r="B27" s="124"/>
      <c r="C27" s="10" t="s">
        <v>42</v>
      </c>
      <c r="D27" s="31">
        <f>'東津軽郡'!O27</f>
        <v>4</v>
      </c>
      <c r="E27" s="11">
        <f>'西津軽郡'!O27</f>
        <v>18</v>
      </c>
      <c r="F27" s="12">
        <f>'中津軽郡'!O27</f>
        <v>0</v>
      </c>
      <c r="G27" s="12">
        <f>'南津軽郡'!O27</f>
        <v>0</v>
      </c>
      <c r="H27" s="12">
        <f>'北津軽郡'!O27</f>
        <v>24</v>
      </c>
      <c r="I27" s="12">
        <f>'上北郡'!D27+'上北郡'!E27</f>
        <v>5</v>
      </c>
      <c r="J27" s="12">
        <f>'下北郡'!O27</f>
        <v>14</v>
      </c>
      <c r="K27" s="12">
        <f t="shared" si="1"/>
        <v>65</v>
      </c>
      <c r="L27" s="12">
        <f>SUM('県内10市'!D27:J27)</f>
        <v>181</v>
      </c>
      <c r="M27" s="12"/>
      <c r="N27" s="63"/>
      <c r="O27" s="74">
        <f t="shared" si="2"/>
        <v>246</v>
      </c>
    </row>
    <row r="28" spans="1:15" ht="21" customHeight="1">
      <c r="A28" s="121"/>
      <c r="B28" s="124"/>
      <c r="C28" s="10" t="s">
        <v>43</v>
      </c>
      <c r="D28" s="31">
        <f>'東津軽郡'!O28</f>
        <v>62</v>
      </c>
      <c r="E28" s="11">
        <f>'西津軽郡'!O28</f>
        <v>61</v>
      </c>
      <c r="F28" s="12">
        <f>'中津軽郡'!O28</f>
        <v>7</v>
      </c>
      <c r="G28" s="12">
        <f>'南津軽郡'!O28</f>
        <v>32</v>
      </c>
      <c r="H28" s="12">
        <f>'北津軽郡'!O28</f>
        <v>56</v>
      </c>
      <c r="I28" s="12">
        <f>'上北郡'!D28+'上北郡'!E28</f>
        <v>35</v>
      </c>
      <c r="J28" s="12">
        <f>'下北郡'!O28</f>
        <v>36</v>
      </c>
      <c r="K28" s="12">
        <f t="shared" si="1"/>
        <v>289</v>
      </c>
      <c r="L28" s="12">
        <f>SUM('県内10市'!D28:J28)</f>
        <v>1003</v>
      </c>
      <c r="M28" s="12"/>
      <c r="N28" s="63"/>
      <c r="O28" s="74">
        <f t="shared" si="2"/>
        <v>1292</v>
      </c>
    </row>
    <row r="29" spans="1:15" ht="21" customHeight="1">
      <c r="A29" s="121"/>
      <c r="B29" s="124" t="s">
        <v>129</v>
      </c>
      <c r="C29" s="10" t="s">
        <v>41</v>
      </c>
      <c r="D29" s="31">
        <f>'東津軽郡'!O29</f>
        <v>83</v>
      </c>
      <c r="E29" s="11">
        <f>'西津軽郡'!O29</f>
        <v>59</v>
      </c>
      <c r="F29" s="12">
        <f>'中津軽郡'!O29</f>
        <v>10</v>
      </c>
      <c r="G29" s="12">
        <f>'南津軽郡'!O29</f>
        <v>42</v>
      </c>
      <c r="H29" s="12">
        <f>'北津軽郡'!O29</f>
        <v>48</v>
      </c>
      <c r="I29" s="12">
        <f>'上北郡'!D29+'上北郡'!E29</f>
        <v>44</v>
      </c>
      <c r="J29" s="12">
        <f>'下北郡'!O29</f>
        <v>39</v>
      </c>
      <c r="K29" s="12">
        <f t="shared" si="1"/>
        <v>325</v>
      </c>
      <c r="L29" s="12">
        <f>SUM('県内10市'!D29:J29)</f>
        <v>992</v>
      </c>
      <c r="M29" s="12"/>
      <c r="N29" s="63"/>
      <c r="O29" s="74">
        <f>O23+O26</f>
        <v>1317</v>
      </c>
    </row>
    <row r="30" spans="1:15" ht="21" customHeight="1">
      <c r="A30" s="121"/>
      <c r="B30" s="124"/>
      <c r="C30" s="10" t="s">
        <v>42</v>
      </c>
      <c r="D30" s="31">
        <f>'東津軽郡'!O30</f>
        <v>16</v>
      </c>
      <c r="E30" s="11">
        <f>'西津軽郡'!O30</f>
        <v>50</v>
      </c>
      <c r="F30" s="12">
        <f>'中津軽郡'!O30</f>
        <v>0</v>
      </c>
      <c r="G30" s="12">
        <f>'南津軽郡'!O30</f>
        <v>5</v>
      </c>
      <c r="H30" s="12">
        <f>'北津軽郡'!O30</f>
        <v>66</v>
      </c>
      <c r="I30" s="12">
        <f>'上北郡'!D30+'上北郡'!E30</f>
        <v>15</v>
      </c>
      <c r="J30" s="12">
        <f>'下北郡'!O30</f>
        <v>35</v>
      </c>
      <c r="K30" s="12">
        <f t="shared" si="1"/>
        <v>187</v>
      </c>
      <c r="L30" s="12">
        <f>SUM('県内10市'!D30:J30)</f>
        <v>801</v>
      </c>
      <c r="M30" s="12"/>
      <c r="N30" s="63"/>
      <c r="O30" s="74">
        <f>O24+O27</f>
        <v>988</v>
      </c>
    </row>
    <row r="31" spans="1:15" ht="21" customHeight="1" thickBot="1">
      <c r="A31" s="122"/>
      <c r="B31" s="125"/>
      <c r="C31" s="13" t="s">
        <v>43</v>
      </c>
      <c r="D31" s="71">
        <f>'東津軽郡'!O31</f>
        <v>99</v>
      </c>
      <c r="E31" s="86">
        <f>'西津軽郡'!O31</f>
        <v>109</v>
      </c>
      <c r="F31" s="34">
        <f>'中津軽郡'!O31</f>
        <v>10</v>
      </c>
      <c r="G31" s="34">
        <f>'南津軽郡'!O31</f>
        <v>47</v>
      </c>
      <c r="H31" s="34">
        <f>'北津軽郡'!O31</f>
        <v>114</v>
      </c>
      <c r="I31" s="34">
        <f>'上北郡'!D31+'上北郡'!E31</f>
        <v>59</v>
      </c>
      <c r="J31" s="34">
        <f>'下北郡'!O31</f>
        <v>74</v>
      </c>
      <c r="K31" s="34">
        <f t="shared" si="1"/>
        <v>512</v>
      </c>
      <c r="L31" s="72">
        <f>SUM('県内10市'!D31:J31)</f>
        <v>1793</v>
      </c>
      <c r="M31" s="44"/>
      <c r="N31" s="66"/>
      <c r="O31" s="80">
        <f aca="true" t="shared" si="3" ref="O31:O37">SUM(K31:L31)</f>
        <v>2305</v>
      </c>
    </row>
    <row r="32" spans="1:15" ht="21" customHeight="1">
      <c r="A32" s="120" t="s">
        <v>131</v>
      </c>
      <c r="B32" s="126" t="s">
        <v>40</v>
      </c>
      <c r="C32" s="7" t="s">
        <v>41</v>
      </c>
      <c r="D32" s="26">
        <f>'東津軽郡'!O32</f>
        <v>2568</v>
      </c>
      <c r="E32" s="27">
        <f>'西津軽郡'!O32</f>
        <v>1970</v>
      </c>
      <c r="F32" s="28">
        <f>'中津軽郡'!O32</f>
        <v>179</v>
      </c>
      <c r="G32" s="28">
        <f>'南津軽郡'!O32</f>
        <v>3508</v>
      </c>
      <c r="H32" s="28">
        <f>'北津軽郡'!O32</f>
        <v>4199</v>
      </c>
      <c r="I32" s="28">
        <f>'上北郡'!D32+'上北郡'!E32</f>
        <v>2232</v>
      </c>
      <c r="J32" s="28">
        <f>'下北郡'!O32</f>
        <v>2127</v>
      </c>
      <c r="K32" s="28">
        <f t="shared" si="1"/>
        <v>16783</v>
      </c>
      <c r="L32" s="29">
        <f>SUM('県内10市'!D32:J32)</f>
        <v>77807</v>
      </c>
      <c r="M32" s="19"/>
      <c r="N32" s="67"/>
      <c r="O32" s="79">
        <f t="shared" si="3"/>
        <v>94590</v>
      </c>
    </row>
    <row r="33" spans="1:15" ht="21" customHeight="1">
      <c r="A33" s="121"/>
      <c r="B33" s="124"/>
      <c r="C33" s="10" t="s">
        <v>42</v>
      </c>
      <c r="D33" s="31">
        <f>'東津軽郡'!O33</f>
        <v>6</v>
      </c>
      <c r="E33" s="11">
        <f>'西津軽郡'!O33</f>
        <v>1</v>
      </c>
      <c r="F33" s="12">
        <f>'中津軽郡'!O33</f>
        <v>0</v>
      </c>
      <c r="G33" s="12">
        <f>'南津軽郡'!O33</f>
        <v>8</v>
      </c>
      <c r="H33" s="12">
        <f>'北津軽郡'!O33</f>
        <v>8</v>
      </c>
      <c r="I33" s="12">
        <f>'上北郡'!D33+'上北郡'!E33</f>
        <v>7</v>
      </c>
      <c r="J33" s="12">
        <f>'下北郡'!O33</f>
        <v>19</v>
      </c>
      <c r="K33" s="12">
        <f t="shared" si="1"/>
        <v>49</v>
      </c>
      <c r="L33" s="12">
        <f>SUM('県内10市'!D33:J33)</f>
        <v>313</v>
      </c>
      <c r="M33" s="12"/>
      <c r="N33" s="63"/>
      <c r="O33" s="74">
        <f t="shared" si="3"/>
        <v>362</v>
      </c>
    </row>
    <row r="34" spans="1:15" ht="21" customHeight="1">
      <c r="A34" s="121"/>
      <c r="B34" s="124"/>
      <c r="C34" s="10" t="s">
        <v>43</v>
      </c>
      <c r="D34" s="31">
        <f>'東津軽郡'!O34</f>
        <v>2574</v>
      </c>
      <c r="E34" s="11">
        <f>'西津軽郡'!O34</f>
        <v>1971</v>
      </c>
      <c r="F34" s="12">
        <f>'中津軽郡'!O34</f>
        <v>179</v>
      </c>
      <c r="G34" s="12">
        <f>'南津軽郡'!O34</f>
        <v>3516</v>
      </c>
      <c r="H34" s="12">
        <f>'北津軽郡'!O34</f>
        <v>4207</v>
      </c>
      <c r="I34" s="12">
        <f>'上北郡'!D34+'上北郡'!E34</f>
        <v>2239</v>
      </c>
      <c r="J34" s="12">
        <f>'下北郡'!O34</f>
        <v>2146</v>
      </c>
      <c r="K34" s="12">
        <f t="shared" si="1"/>
        <v>16832</v>
      </c>
      <c r="L34" s="12">
        <f>SUM('県内10市'!D34:J34)</f>
        <v>78120</v>
      </c>
      <c r="M34" s="12"/>
      <c r="N34" s="63"/>
      <c r="O34" s="74">
        <f t="shared" si="3"/>
        <v>94952</v>
      </c>
    </row>
    <row r="35" spans="1:15" ht="21" customHeight="1">
      <c r="A35" s="121"/>
      <c r="B35" s="124" t="s">
        <v>44</v>
      </c>
      <c r="C35" s="10" t="s">
        <v>41</v>
      </c>
      <c r="D35" s="31">
        <f>'東津軽郡'!O35</f>
        <v>4003</v>
      </c>
      <c r="E35" s="11">
        <f>'西津軽郡'!O35</f>
        <v>3405</v>
      </c>
      <c r="F35" s="12">
        <f>'中津軽郡'!O35</f>
        <v>264</v>
      </c>
      <c r="G35" s="12">
        <f>'南津軽郡'!O35</f>
        <v>5854</v>
      </c>
      <c r="H35" s="12">
        <f>'北津軽郡'!O35</f>
        <v>6228</v>
      </c>
      <c r="I35" s="12">
        <f>'上北郡'!D35+'上北郡'!E35</f>
        <v>3587</v>
      </c>
      <c r="J35" s="12">
        <f>'下北郡'!O35</f>
        <v>3279</v>
      </c>
      <c r="K35" s="12">
        <f t="shared" si="1"/>
        <v>26620</v>
      </c>
      <c r="L35" s="12">
        <f>SUM('県内10市'!D35:J35)</f>
        <v>120851</v>
      </c>
      <c r="M35" s="12"/>
      <c r="N35" s="63"/>
      <c r="O35" s="74">
        <f t="shared" si="3"/>
        <v>147471</v>
      </c>
    </row>
    <row r="36" spans="1:15" ht="21" customHeight="1">
      <c r="A36" s="121"/>
      <c r="B36" s="124"/>
      <c r="C36" s="10" t="s">
        <v>42</v>
      </c>
      <c r="D36" s="31">
        <f>'東津軽郡'!O36</f>
        <v>18</v>
      </c>
      <c r="E36" s="11">
        <f>'西津軽郡'!O36</f>
        <v>18</v>
      </c>
      <c r="F36" s="12">
        <f>'中津軽郡'!O36</f>
        <v>0</v>
      </c>
      <c r="G36" s="12">
        <f>'南津軽郡'!O36</f>
        <v>22</v>
      </c>
      <c r="H36" s="12">
        <f>'北津軽郡'!O36</f>
        <v>30</v>
      </c>
      <c r="I36" s="12">
        <f>'上北郡'!D36+'上北郡'!E36</f>
        <v>38</v>
      </c>
      <c r="J36" s="12">
        <f>'下北郡'!O36</f>
        <v>5</v>
      </c>
      <c r="K36" s="12">
        <f t="shared" si="1"/>
        <v>131</v>
      </c>
      <c r="L36" s="12">
        <f>SUM('県内10市'!D36:J36)</f>
        <v>1501</v>
      </c>
      <c r="M36" s="12"/>
      <c r="N36" s="63"/>
      <c r="O36" s="74">
        <f t="shared" si="3"/>
        <v>1632</v>
      </c>
    </row>
    <row r="37" spans="1:15" ht="21" customHeight="1">
      <c r="A37" s="121"/>
      <c r="B37" s="124"/>
      <c r="C37" s="10" t="s">
        <v>43</v>
      </c>
      <c r="D37" s="31">
        <f>'東津軽郡'!O37</f>
        <v>4021</v>
      </c>
      <c r="E37" s="11">
        <f>'西津軽郡'!O37</f>
        <v>3423</v>
      </c>
      <c r="F37" s="12">
        <f>'中津軽郡'!O37</f>
        <v>264</v>
      </c>
      <c r="G37" s="12">
        <f>'南津軽郡'!O37</f>
        <v>5876</v>
      </c>
      <c r="H37" s="12">
        <f>'北津軽郡'!O37</f>
        <v>6258</v>
      </c>
      <c r="I37" s="12">
        <f>'上北郡'!D37+'上北郡'!E37</f>
        <v>3625</v>
      </c>
      <c r="J37" s="12">
        <f>'下北郡'!O37</f>
        <v>3284</v>
      </c>
      <c r="K37" s="12">
        <f t="shared" si="1"/>
        <v>26751</v>
      </c>
      <c r="L37" s="12">
        <f>SUM('県内10市'!D37:J37)</f>
        <v>122352</v>
      </c>
      <c r="M37" s="12"/>
      <c r="N37" s="63"/>
      <c r="O37" s="74">
        <f t="shared" si="3"/>
        <v>149103</v>
      </c>
    </row>
    <row r="38" spans="1:15" ht="21" customHeight="1">
      <c r="A38" s="121"/>
      <c r="B38" s="124" t="s">
        <v>129</v>
      </c>
      <c r="C38" s="10" t="s">
        <v>41</v>
      </c>
      <c r="D38" s="31">
        <f>'東津軽郡'!O38</f>
        <v>6571</v>
      </c>
      <c r="E38" s="11">
        <f>'西津軽郡'!O38</f>
        <v>5375</v>
      </c>
      <c r="F38" s="12">
        <f>'中津軽郡'!O38</f>
        <v>443</v>
      </c>
      <c r="G38" s="12">
        <f>'南津軽郡'!O38</f>
        <v>9362</v>
      </c>
      <c r="H38" s="12">
        <f>'北津軽郡'!O38</f>
        <v>10427</v>
      </c>
      <c r="I38" s="12">
        <f>'上北郡'!D38+'上北郡'!E38</f>
        <v>5819</v>
      </c>
      <c r="J38" s="12">
        <f>'下北郡'!O38</f>
        <v>5406</v>
      </c>
      <c r="K38" s="12">
        <f t="shared" si="1"/>
        <v>43403</v>
      </c>
      <c r="L38" s="12">
        <f>SUM('県内10市'!D38:J38)</f>
        <v>198658</v>
      </c>
      <c r="M38" s="12"/>
      <c r="N38" s="63"/>
      <c r="O38" s="74">
        <f>O32+O35</f>
        <v>242061</v>
      </c>
    </row>
    <row r="39" spans="1:15" ht="21" customHeight="1">
      <c r="A39" s="121"/>
      <c r="B39" s="124"/>
      <c r="C39" s="10" t="s">
        <v>42</v>
      </c>
      <c r="D39" s="31">
        <f>'東津軽郡'!O39</f>
        <v>24</v>
      </c>
      <c r="E39" s="11">
        <f>'西津軽郡'!O39</f>
        <v>19</v>
      </c>
      <c r="F39" s="12">
        <f>'中津軽郡'!O39</f>
        <v>0</v>
      </c>
      <c r="G39" s="12">
        <f>'南津軽郡'!O39</f>
        <v>30</v>
      </c>
      <c r="H39" s="12">
        <f>'北津軽郡'!O39</f>
        <v>38</v>
      </c>
      <c r="I39" s="12">
        <f>'上北郡'!D39+'上北郡'!E39</f>
        <v>45</v>
      </c>
      <c r="J39" s="12">
        <f>'下北郡'!O39</f>
        <v>24</v>
      </c>
      <c r="K39" s="12">
        <f t="shared" si="1"/>
        <v>180</v>
      </c>
      <c r="L39" s="12">
        <f>SUM('県内10市'!D39:J39)</f>
        <v>1814</v>
      </c>
      <c r="M39" s="12"/>
      <c r="N39" s="63"/>
      <c r="O39" s="74">
        <f>O33+O36</f>
        <v>1994</v>
      </c>
    </row>
    <row r="40" spans="1:16" ht="21" customHeight="1" thickBot="1">
      <c r="A40" s="122"/>
      <c r="B40" s="125"/>
      <c r="C40" s="13" t="s">
        <v>43</v>
      </c>
      <c r="D40" s="71">
        <f>'東津軽郡'!O40</f>
        <v>6595</v>
      </c>
      <c r="E40" s="86">
        <f>'西津軽郡'!O40</f>
        <v>5394</v>
      </c>
      <c r="F40" s="34">
        <f>'中津軽郡'!O40</f>
        <v>443</v>
      </c>
      <c r="G40" s="34">
        <f>'南津軽郡'!O40</f>
        <v>9392</v>
      </c>
      <c r="H40" s="34">
        <f>'北津軽郡'!O40</f>
        <v>10465</v>
      </c>
      <c r="I40" s="34">
        <f>'上北郡'!D40+'上北郡'!E40</f>
        <v>5864</v>
      </c>
      <c r="J40" s="34">
        <f>'下北郡'!O40</f>
        <v>5430</v>
      </c>
      <c r="K40" s="34">
        <f t="shared" si="1"/>
        <v>43583</v>
      </c>
      <c r="L40" s="72">
        <f>SUM('県内10市'!D40:J40)</f>
        <v>200472</v>
      </c>
      <c r="M40" s="21"/>
      <c r="N40" s="64"/>
      <c r="O40" s="80">
        <f aca="true" t="shared" si="4" ref="O40:O56">SUM(K40:L40)</f>
        <v>244055</v>
      </c>
      <c r="P40" s="47"/>
    </row>
    <row r="41" spans="1:15" ht="21" customHeight="1">
      <c r="A41" s="102" t="s">
        <v>46</v>
      </c>
      <c r="B41" s="103"/>
      <c r="C41" s="7" t="s">
        <v>41</v>
      </c>
      <c r="D41" s="26">
        <f>'東津軽郡'!O41</f>
        <v>343</v>
      </c>
      <c r="E41" s="27">
        <f>'西津軽郡'!O41</f>
        <v>293</v>
      </c>
      <c r="F41" s="28">
        <f>'中津軽郡'!O41</f>
        <v>22</v>
      </c>
      <c r="G41" s="28">
        <f>'南津軽郡'!O41</f>
        <v>351</v>
      </c>
      <c r="H41" s="28">
        <f>'北津軽郡'!O41</f>
        <v>431</v>
      </c>
      <c r="I41" s="28">
        <f>'上北郡'!D41+'上北郡'!E41</f>
        <v>255</v>
      </c>
      <c r="J41" s="28">
        <f>'下北郡'!O41</f>
        <v>322</v>
      </c>
      <c r="K41" s="28">
        <f t="shared" si="1"/>
        <v>2017</v>
      </c>
      <c r="L41" s="29">
        <f>SUM('県内10市'!D41:J41)</f>
        <v>7338</v>
      </c>
      <c r="M41" s="9"/>
      <c r="N41" s="65"/>
      <c r="O41" s="79">
        <f t="shared" si="4"/>
        <v>9355</v>
      </c>
    </row>
    <row r="42" spans="1:15" ht="21" customHeight="1">
      <c r="A42" s="104"/>
      <c r="B42" s="105"/>
      <c r="C42" s="10" t="s">
        <v>42</v>
      </c>
      <c r="D42" s="31">
        <f>'東津軽郡'!O42</f>
        <v>23</v>
      </c>
      <c r="E42" s="11">
        <f>'西津軽郡'!O42</f>
        <v>58</v>
      </c>
      <c r="F42" s="12">
        <f>'中津軽郡'!O42</f>
        <v>0</v>
      </c>
      <c r="G42" s="12">
        <f>'南津軽郡'!O42</f>
        <v>58</v>
      </c>
      <c r="H42" s="12">
        <f>'北津軽郡'!O42</f>
        <v>87</v>
      </c>
      <c r="I42" s="12">
        <f>'上北郡'!D42+'上北郡'!E42</f>
        <v>22</v>
      </c>
      <c r="J42" s="12">
        <f>'下北郡'!O42</f>
        <v>11</v>
      </c>
      <c r="K42" s="12">
        <f t="shared" si="1"/>
        <v>259</v>
      </c>
      <c r="L42" s="12">
        <f>SUM('県内10市'!D42:J42)</f>
        <v>2685</v>
      </c>
      <c r="M42" s="12"/>
      <c r="N42" s="63"/>
      <c r="O42" s="74">
        <f t="shared" si="4"/>
        <v>2944</v>
      </c>
    </row>
    <row r="43" spans="1:15" ht="21" customHeight="1" thickBot="1">
      <c r="A43" s="106"/>
      <c r="B43" s="107"/>
      <c r="C43" s="13" t="s">
        <v>43</v>
      </c>
      <c r="D43" s="71">
        <f>'東津軽郡'!O43</f>
        <v>366</v>
      </c>
      <c r="E43" s="86">
        <f>'西津軽郡'!O43</f>
        <v>351</v>
      </c>
      <c r="F43" s="34">
        <f>'中津軽郡'!O43</f>
        <v>22</v>
      </c>
      <c r="G43" s="34">
        <f>'南津軽郡'!O43</f>
        <v>409</v>
      </c>
      <c r="H43" s="34">
        <f>'北津軽郡'!O43</f>
        <v>518</v>
      </c>
      <c r="I43" s="34">
        <f>'上北郡'!D43+'上北郡'!E43</f>
        <v>277</v>
      </c>
      <c r="J43" s="34">
        <f>'下北郡'!O43</f>
        <v>333</v>
      </c>
      <c r="K43" s="34">
        <f t="shared" si="1"/>
        <v>2276</v>
      </c>
      <c r="L43" s="72">
        <f>SUM('県内10市'!D43:J43)</f>
        <v>10023</v>
      </c>
      <c r="M43" s="44"/>
      <c r="N43" s="66"/>
      <c r="O43" s="80">
        <f t="shared" si="4"/>
        <v>12299</v>
      </c>
    </row>
    <row r="44" spans="1:15" ht="21" customHeight="1">
      <c r="A44" s="102" t="s">
        <v>47</v>
      </c>
      <c r="B44" s="103"/>
      <c r="C44" s="7" t="s">
        <v>41</v>
      </c>
      <c r="D44" s="26">
        <f>'東津軽郡'!O44</f>
        <v>185</v>
      </c>
      <c r="E44" s="27">
        <f>'西津軽郡'!O44</f>
        <v>168</v>
      </c>
      <c r="F44" s="28">
        <f>'中津軽郡'!O44</f>
        <v>27</v>
      </c>
      <c r="G44" s="28">
        <f>'南津軽郡'!O44</f>
        <v>206</v>
      </c>
      <c r="H44" s="28">
        <f>'北津軽郡'!O44</f>
        <v>282</v>
      </c>
      <c r="I44" s="28">
        <f>'上北郡'!D44+'上北郡'!E44</f>
        <v>131</v>
      </c>
      <c r="J44" s="28">
        <f>'下北郡'!O44</f>
        <v>113</v>
      </c>
      <c r="K44" s="28">
        <f t="shared" si="1"/>
        <v>1112</v>
      </c>
      <c r="L44" s="29">
        <f>SUM('県内10市'!D44:J44)</f>
        <v>4860</v>
      </c>
      <c r="M44" s="19"/>
      <c r="N44" s="67"/>
      <c r="O44" s="79">
        <f t="shared" si="4"/>
        <v>5972</v>
      </c>
    </row>
    <row r="45" spans="1:15" ht="21" customHeight="1">
      <c r="A45" s="104"/>
      <c r="B45" s="105"/>
      <c r="C45" s="10" t="s">
        <v>42</v>
      </c>
      <c r="D45" s="31">
        <f>'東津軽郡'!O45</f>
        <v>0</v>
      </c>
      <c r="E45" s="11">
        <f>'西津軽郡'!O45</f>
        <v>0</v>
      </c>
      <c r="F45" s="12">
        <f>'中津軽郡'!O45</f>
        <v>0</v>
      </c>
      <c r="G45" s="12">
        <f>'南津軽郡'!O45</f>
        <v>0</v>
      </c>
      <c r="H45" s="12">
        <f>'北津軽郡'!O45</f>
        <v>0</v>
      </c>
      <c r="I45" s="12">
        <f>'上北郡'!D45+'上北郡'!E45</f>
        <v>0</v>
      </c>
      <c r="J45" s="12">
        <f>'下北郡'!O45</f>
        <v>0</v>
      </c>
      <c r="K45" s="12">
        <f t="shared" si="1"/>
        <v>0</v>
      </c>
      <c r="L45" s="12">
        <f>SUM('県内10市'!D45:J45)</f>
        <v>12</v>
      </c>
      <c r="M45" s="12"/>
      <c r="N45" s="63"/>
      <c r="O45" s="74">
        <f t="shared" si="4"/>
        <v>12</v>
      </c>
    </row>
    <row r="46" spans="1:15" ht="21" customHeight="1" thickBot="1">
      <c r="A46" s="106"/>
      <c r="B46" s="107"/>
      <c r="C46" s="13" t="s">
        <v>43</v>
      </c>
      <c r="D46" s="71">
        <f>'東津軽郡'!O46</f>
        <v>185</v>
      </c>
      <c r="E46" s="86">
        <f>'西津軽郡'!O46</f>
        <v>168</v>
      </c>
      <c r="F46" s="34">
        <f>'中津軽郡'!O46</f>
        <v>27</v>
      </c>
      <c r="G46" s="34">
        <f>'南津軽郡'!O46</f>
        <v>206</v>
      </c>
      <c r="H46" s="34">
        <f>'北津軽郡'!O46</f>
        <v>282</v>
      </c>
      <c r="I46" s="34">
        <f>'上北郡'!D46+'上北郡'!E46</f>
        <v>131</v>
      </c>
      <c r="J46" s="34">
        <f>'下北郡'!O46</f>
        <v>113</v>
      </c>
      <c r="K46" s="34">
        <f t="shared" si="1"/>
        <v>1112</v>
      </c>
      <c r="L46" s="72">
        <f>SUM('県内10市'!D46:J46)</f>
        <v>4872</v>
      </c>
      <c r="M46" s="21"/>
      <c r="N46" s="64"/>
      <c r="O46" s="80">
        <f t="shared" si="4"/>
        <v>5984</v>
      </c>
    </row>
    <row r="47" spans="1:15" ht="21" customHeight="1" thickBot="1">
      <c r="A47" s="108" t="s">
        <v>48</v>
      </c>
      <c r="B47" s="109"/>
      <c r="C47" s="110"/>
      <c r="D47" s="26">
        <f>'東津軽郡'!O47</f>
        <v>8894</v>
      </c>
      <c r="E47" s="27">
        <f>'西津軽郡'!O47</f>
        <v>7186</v>
      </c>
      <c r="F47" s="28">
        <f>'中津軽郡'!O47</f>
        <v>662</v>
      </c>
      <c r="G47" s="28">
        <f>'南津軽郡'!O47</f>
        <v>12073</v>
      </c>
      <c r="H47" s="28">
        <f>'北津軽郡'!O47</f>
        <v>14083</v>
      </c>
      <c r="I47" s="28">
        <f>'上北郡'!D47+'上北郡'!E47</f>
        <v>7479</v>
      </c>
      <c r="J47" s="28">
        <f>'下北郡'!O47</f>
        <v>7042</v>
      </c>
      <c r="K47" s="28">
        <f t="shared" si="1"/>
        <v>57419</v>
      </c>
      <c r="L47" s="29">
        <f>SUM('県内10市'!D47:J47)</f>
        <v>256990</v>
      </c>
      <c r="M47" s="16"/>
      <c r="N47" s="68"/>
      <c r="O47" s="76">
        <f t="shared" si="4"/>
        <v>314409</v>
      </c>
    </row>
    <row r="48" spans="1:15" ht="21" customHeight="1" thickBot="1">
      <c r="A48" s="108" t="s">
        <v>132</v>
      </c>
      <c r="B48" s="109"/>
      <c r="C48" s="110"/>
      <c r="D48" s="26">
        <f>'東津軽郡'!O48</f>
        <v>138</v>
      </c>
      <c r="E48" s="27">
        <f>'西津軽郡'!O48</f>
        <v>71</v>
      </c>
      <c r="F48" s="28">
        <f>'中津軽郡'!O48</f>
        <v>8</v>
      </c>
      <c r="G48" s="28">
        <f>'南津軽郡'!O48</f>
        <v>262</v>
      </c>
      <c r="H48" s="28">
        <f>'北津軽郡'!O48</f>
        <v>342</v>
      </c>
      <c r="I48" s="28">
        <f>'上北郡'!D48+'上北郡'!E48</f>
        <v>139</v>
      </c>
      <c r="J48" s="28">
        <f>'下北郡'!O48</f>
        <v>89</v>
      </c>
      <c r="K48" s="28">
        <f t="shared" si="1"/>
        <v>1049</v>
      </c>
      <c r="L48" s="29">
        <f>SUM('県内10市'!D48:J48)</f>
        <v>5550</v>
      </c>
      <c r="M48" s="70"/>
      <c r="N48" s="69"/>
      <c r="O48" s="76">
        <f t="shared" si="4"/>
        <v>6599</v>
      </c>
    </row>
    <row r="49" spans="1:15" ht="21" customHeight="1" thickBot="1">
      <c r="A49" s="108" t="s">
        <v>49</v>
      </c>
      <c r="B49" s="109"/>
      <c r="C49" s="110"/>
      <c r="D49" s="26">
        <f>'東津軽郡'!O49</f>
        <v>9032</v>
      </c>
      <c r="E49" s="27">
        <f>'西津軽郡'!O49</f>
        <v>7257</v>
      </c>
      <c r="F49" s="28">
        <f>'中津軽郡'!O49</f>
        <v>670</v>
      </c>
      <c r="G49" s="28">
        <f>'南津軽郡'!O49</f>
        <v>12335</v>
      </c>
      <c r="H49" s="28">
        <f>'北津軽郡'!O49</f>
        <v>14425</v>
      </c>
      <c r="I49" s="28">
        <f>'上北郡'!D49+'上北郡'!E49</f>
        <v>7618</v>
      </c>
      <c r="J49" s="28">
        <f>'下北郡'!O49</f>
        <v>7131</v>
      </c>
      <c r="K49" s="28">
        <f t="shared" si="1"/>
        <v>58468</v>
      </c>
      <c r="L49" s="29">
        <f>SUM('県内10市'!D49:J49)</f>
        <v>262540</v>
      </c>
      <c r="M49" s="16"/>
      <c r="N49" s="68"/>
      <c r="O49" s="76">
        <f t="shared" si="4"/>
        <v>321008</v>
      </c>
    </row>
    <row r="50" spans="1:15" ht="21" customHeight="1">
      <c r="A50" s="163" t="s">
        <v>133</v>
      </c>
      <c r="B50" s="103" t="s">
        <v>50</v>
      </c>
      <c r="C50" s="7" t="s">
        <v>51</v>
      </c>
      <c r="D50" s="26">
        <f>'東津軽郡'!O50</f>
        <v>4981</v>
      </c>
      <c r="E50" s="27">
        <f>'西津軽郡'!O50</f>
        <v>4240</v>
      </c>
      <c r="F50" s="28">
        <f>'中津軽郡'!O50</f>
        <v>347</v>
      </c>
      <c r="G50" s="28">
        <f>'南津軽郡'!O50</f>
        <v>8590</v>
      </c>
      <c r="H50" s="28">
        <f>'北津軽郡'!O50</f>
        <v>10412</v>
      </c>
      <c r="I50" s="28">
        <f>'上北郡'!D50+'上北郡'!E50</f>
        <v>3676</v>
      </c>
      <c r="J50" s="28">
        <f>'下北郡'!O50</f>
        <v>3034</v>
      </c>
      <c r="K50" s="28">
        <f t="shared" si="1"/>
        <v>35280</v>
      </c>
      <c r="L50" s="29">
        <f>SUM('県内10市'!D50:J50)</f>
        <v>157685</v>
      </c>
      <c r="M50" s="19"/>
      <c r="N50" s="67"/>
      <c r="O50" s="79">
        <f t="shared" si="4"/>
        <v>192965</v>
      </c>
    </row>
    <row r="51" spans="1:15" ht="21" customHeight="1">
      <c r="A51" s="112"/>
      <c r="B51" s="105"/>
      <c r="C51" s="10" t="s">
        <v>52</v>
      </c>
      <c r="D51" s="31">
        <f>'東津軽郡'!O51</f>
        <v>3119</v>
      </c>
      <c r="E51" s="11">
        <f>'西津軽郡'!O51</f>
        <v>3432</v>
      </c>
      <c r="F51" s="12">
        <f>'中津軽郡'!O51</f>
        <v>314</v>
      </c>
      <c r="G51" s="12">
        <f>'南津軽郡'!O51</f>
        <v>4718</v>
      </c>
      <c r="H51" s="12">
        <f>'北津軽郡'!O51</f>
        <v>7295</v>
      </c>
      <c r="I51" s="12">
        <f>'上北郡'!D51+'上北郡'!E51</f>
        <v>1824</v>
      </c>
      <c r="J51" s="12">
        <f>'下北郡'!O51</f>
        <v>2423</v>
      </c>
      <c r="K51" s="12">
        <f t="shared" si="1"/>
        <v>23125</v>
      </c>
      <c r="L51" s="12">
        <f>SUM('県内10市'!D51:J51)</f>
        <v>63104</v>
      </c>
      <c r="M51" s="12"/>
      <c r="N51" s="63"/>
      <c r="O51" s="74">
        <f t="shared" si="4"/>
        <v>86229</v>
      </c>
    </row>
    <row r="52" spans="1:15" ht="21" customHeight="1">
      <c r="A52" s="112"/>
      <c r="B52" s="105"/>
      <c r="C52" s="10" t="s">
        <v>43</v>
      </c>
      <c r="D52" s="31">
        <f>'東津軽郡'!O52</f>
        <v>8100</v>
      </c>
      <c r="E52" s="11">
        <f>'西津軽郡'!O52</f>
        <v>7672</v>
      </c>
      <c r="F52" s="12">
        <f>'中津軽郡'!O52</f>
        <v>661</v>
      </c>
      <c r="G52" s="12">
        <f>'南津軽郡'!O52</f>
        <v>13308</v>
      </c>
      <c r="H52" s="12">
        <f>'北津軽郡'!O52</f>
        <v>17707</v>
      </c>
      <c r="I52" s="12">
        <f>'上北郡'!D52+'上北郡'!E52</f>
        <v>5500</v>
      </c>
      <c r="J52" s="12">
        <f>'下北郡'!O52</f>
        <v>5457</v>
      </c>
      <c r="K52" s="12">
        <f t="shared" si="1"/>
        <v>58405</v>
      </c>
      <c r="L52" s="12">
        <f>SUM('県内10市'!D52:J52)</f>
        <v>220789</v>
      </c>
      <c r="M52" s="12"/>
      <c r="N52" s="63"/>
      <c r="O52" s="74">
        <f t="shared" si="4"/>
        <v>279194</v>
      </c>
    </row>
    <row r="53" spans="1:15" ht="21" customHeight="1">
      <c r="A53" s="112"/>
      <c r="B53" s="98" t="s">
        <v>134</v>
      </c>
      <c r="C53" s="99"/>
      <c r="D53" s="31">
        <f>'東津軽郡'!O53</f>
        <v>47</v>
      </c>
      <c r="E53" s="11">
        <f>'西津軽郡'!O53</f>
        <v>66</v>
      </c>
      <c r="F53" s="12">
        <f>'中津軽郡'!O53</f>
        <v>5</v>
      </c>
      <c r="G53" s="12">
        <f>'南津軽郡'!O53</f>
        <v>52</v>
      </c>
      <c r="H53" s="12">
        <f>'北津軽郡'!O53</f>
        <v>83</v>
      </c>
      <c r="I53" s="12">
        <f>'上北郡'!D53+'上北郡'!E53</f>
        <v>27</v>
      </c>
      <c r="J53" s="12">
        <f>'下北郡'!O53</f>
        <v>23</v>
      </c>
      <c r="K53" s="12">
        <f t="shared" si="1"/>
        <v>303</v>
      </c>
      <c r="L53" s="12">
        <f>SUM('県内10市'!D53:J53)</f>
        <v>1155</v>
      </c>
      <c r="M53" s="12"/>
      <c r="N53" s="63"/>
      <c r="O53" s="74">
        <f t="shared" si="4"/>
        <v>1458</v>
      </c>
    </row>
    <row r="54" spans="1:15" ht="21" customHeight="1" thickBot="1">
      <c r="A54" s="145"/>
      <c r="B54" s="161" t="s">
        <v>135</v>
      </c>
      <c r="C54" s="162"/>
      <c r="D54" s="71">
        <f>'東津軽郡'!O54</f>
        <v>259</v>
      </c>
      <c r="E54" s="86">
        <f>'西津軽郡'!O54</f>
        <v>203</v>
      </c>
      <c r="F54" s="34">
        <f>'中津軽郡'!O54</f>
        <v>31</v>
      </c>
      <c r="G54" s="34">
        <f>'南津軽郡'!O54</f>
        <v>312</v>
      </c>
      <c r="H54" s="34">
        <f>'北津軽郡'!O54</f>
        <v>432</v>
      </c>
      <c r="I54" s="34">
        <f>'上北郡'!D54+'上北郡'!E54</f>
        <v>196</v>
      </c>
      <c r="J54" s="34">
        <f>'下北郡'!O54</f>
        <v>137</v>
      </c>
      <c r="K54" s="34">
        <f t="shared" si="1"/>
        <v>1570</v>
      </c>
      <c r="L54" s="72">
        <f>SUM('県内10市'!D54:J54)</f>
        <v>7596</v>
      </c>
      <c r="M54" s="21"/>
      <c r="N54" s="64"/>
      <c r="O54" s="80">
        <f t="shared" si="4"/>
        <v>9166</v>
      </c>
    </row>
    <row r="55" spans="1:15" ht="21" customHeight="1" thickBot="1">
      <c r="A55" s="114" t="s">
        <v>54</v>
      </c>
      <c r="B55" s="115"/>
      <c r="C55" s="116"/>
      <c r="D55" s="26">
        <f>'東津軽郡'!O55</f>
        <v>8406</v>
      </c>
      <c r="E55" s="27">
        <f>'西津軽郡'!O55</f>
        <v>7941</v>
      </c>
      <c r="F55" s="28">
        <f>'中津軽郡'!O55</f>
        <v>697</v>
      </c>
      <c r="G55" s="28">
        <f>'南津軽郡'!O55</f>
        <v>13672</v>
      </c>
      <c r="H55" s="28">
        <f>'北津軽郡'!O55</f>
        <v>18222</v>
      </c>
      <c r="I55" s="28">
        <f>'上北郡'!D55+'上北郡'!E55</f>
        <v>5723</v>
      </c>
      <c r="J55" s="28">
        <f>'下北郡'!O55</f>
        <v>5617</v>
      </c>
      <c r="K55" s="28">
        <f t="shared" si="1"/>
        <v>60278</v>
      </c>
      <c r="L55" s="29">
        <f>SUM('県内10市'!D55:J55)</f>
        <v>229540</v>
      </c>
      <c r="M55" s="16"/>
      <c r="N55" s="68"/>
      <c r="O55" s="76">
        <f t="shared" si="4"/>
        <v>289818</v>
      </c>
    </row>
    <row r="56" spans="1:15" ht="23.25" customHeight="1" thickBot="1">
      <c r="A56" s="117" t="s">
        <v>35</v>
      </c>
      <c r="B56" s="118"/>
      <c r="C56" s="119"/>
      <c r="D56" s="81">
        <f>'東津軽郡'!O56</f>
        <v>17438</v>
      </c>
      <c r="E56" s="77">
        <f>'西津軽郡'!O56</f>
        <v>15198</v>
      </c>
      <c r="F56" s="78">
        <f>'中津軽郡'!O56</f>
        <v>1367</v>
      </c>
      <c r="G56" s="78">
        <f>'南津軽郡'!O56</f>
        <v>26007</v>
      </c>
      <c r="H56" s="78">
        <f>'北津軽郡'!O56</f>
        <v>32647</v>
      </c>
      <c r="I56" s="78">
        <f>'上北郡'!D56+'上北郡'!E56</f>
        <v>13341</v>
      </c>
      <c r="J56" s="78">
        <f>'下北郡'!O56</f>
        <v>12748</v>
      </c>
      <c r="K56" s="78">
        <f t="shared" si="1"/>
        <v>118746</v>
      </c>
      <c r="L56" s="82">
        <f>SUM('県内10市'!D56:J56)</f>
        <v>492080</v>
      </c>
      <c r="M56" s="78"/>
      <c r="N56" s="85"/>
      <c r="O56" s="76">
        <f t="shared" si="4"/>
        <v>610826</v>
      </c>
    </row>
    <row r="59" spans="1:15" ht="13.5">
      <c r="A59" s="96" t="s">
        <v>177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13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</sheetData>
  <sheetProtection/>
  <mergeCells count="41">
    <mergeCell ref="O7:O10"/>
    <mergeCell ref="K7:K10"/>
    <mergeCell ref="L7:L10"/>
    <mergeCell ref="J7:J10"/>
    <mergeCell ref="B14:B16"/>
    <mergeCell ref="A59:O60"/>
    <mergeCell ref="A48:C48"/>
    <mergeCell ref="A55:C55"/>
    <mergeCell ref="A49:C49"/>
    <mergeCell ref="B54:C54"/>
    <mergeCell ref="A56:C56"/>
    <mergeCell ref="M7:M10"/>
    <mergeCell ref="B50:B52"/>
    <mergeCell ref="N7:N10"/>
    <mergeCell ref="H7:H10"/>
    <mergeCell ref="G7:G10"/>
    <mergeCell ref="E7:E10"/>
    <mergeCell ref="B11:B13"/>
    <mergeCell ref="B32:B34"/>
    <mergeCell ref="I7:I10"/>
    <mergeCell ref="D7:D10"/>
    <mergeCell ref="B8:B10"/>
    <mergeCell ref="B17:B19"/>
    <mergeCell ref="C8:C10"/>
    <mergeCell ref="A8:A10"/>
    <mergeCell ref="F7:F10"/>
    <mergeCell ref="A50:A54"/>
    <mergeCell ref="A32:A40"/>
    <mergeCell ref="B53:C53"/>
    <mergeCell ref="A44:B46"/>
    <mergeCell ref="B35:B37"/>
    <mergeCell ref="A47:C47"/>
    <mergeCell ref="B20:B22"/>
    <mergeCell ref="A11:A22"/>
    <mergeCell ref="B29:B31"/>
    <mergeCell ref="B38:B40"/>
    <mergeCell ref="A7:C7"/>
    <mergeCell ref="A41:B43"/>
    <mergeCell ref="B23:B25"/>
    <mergeCell ref="A23:A31"/>
    <mergeCell ref="B26:B28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7" ht="15" customHeight="1">
      <c r="A4" s="22"/>
      <c r="B4" s="22"/>
      <c r="C4" s="22"/>
      <c r="D4" s="22"/>
      <c r="E4" s="22"/>
      <c r="F4" s="23"/>
      <c r="G4" s="1" t="s">
        <v>36</v>
      </c>
    </row>
    <row r="5" spans="1:15" ht="15" customHeight="1">
      <c r="A5" s="6"/>
      <c r="B5" s="6"/>
      <c r="C5" s="6"/>
      <c r="D5" s="6"/>
      <c r="E5" s="6"/>
      <c r="O5" s="24"/>
    </row>
    <row r="6" ht="15" customHeight="1" thickBot="1">
      <c r="O6" s="25"/>
    </row>
    <row r="7" spans="1:15" ht="48" customHeight="1">
      <c r="A7" s="146" t="s">
        <v>4</v>
      </c>
      <c r="B7" s="147"/>
      <c r="C7" s="148"/>
      <c r="D7" s="175" t="s">
        <v>56</v>
      </c>
      <c r="E7" s="130" t="s">
        <v>53</v>
      </c>
      <c r="F7" s="130" t="s">
        <v>57</v>
      </c>
      <c r="G7" s="130" t="s">
        <v>58</v>
      </c>
      <c r="H7" s="172" t="s">
        <v>59</v>
      </c>
      <c r="I7" s="130"/>
      <c r="J7" s="130"/>
      <c r="K7" s="130"/>
      <c r="L7" s="130"/>
      <c r="M7" s="130"/>
      <c r="N7" s="130"/>
      <c r="O7" s="151" t="s">
        <v>60</v>
      </c>
    </row>
    <row r="8" spans="1:15" ht="13.5">
      <c r="A8" s="112" t="s">
        <v>37</v>
      </c>
      <c r="B8" s="124" t="s">
        <v>38</v>
      </c>
      <c r="C8" s="133" t="s">
        <v>39</v>
      </c>
      <c r="D8" s="176"/>
      <c r="E8" s="154"/>
      <c r="F8" s="154"/>
      <c r="G8" s="154"/>
      <c r="H8" s="173"/>
      <c r="I8" s="154"/>
      <c r="J8" s="156"/>
      <c r="K8" s="156"/>
      <c r="L8" s="154"/>
      <c r="M8" s="154"/>
      <c r="N8" s="154"/>
      <c r="O8" s="152"/>
    </row>
    <row r="9" spans="1:15" ht="13.5">
      <c r="A9" s="112"/>
      <c r="B9" s="124"/>
      <c r="C9" s="133"/>
      <c r="D9" s="176"/>
      <c r="E9" s="154"/>
      <c r="F9" s="154"/>
      <c r="G9" s="154"/>
      <c r="H9" s="173"/>
      <c r="I9" s="154"/>
      <c r="J9" s="156"/>
      <c r="K9" s="156"/>
      <c r="L9" s="154"/>
      <c r="M9" s="154"/>
      <c r="N9" s="154"/>
      <c r="O9" s="152"/>
    </row>
    <row r="10" spans="1:15" ht="18.75" customHeight="1" thickBot="1">
      <c r="A10" s="145"/>
      <c r="B10" s="125"/>
      <c r="C10" s="134"/>
      <c r="D10" s="177"/>
      <c r="E10" s="155"/>
      <c r="F10" s="155"/>
      <c r="G10" s="155"/>
      <c r="H10" s="174"/>
      <c r="I10" s="155"/>
      <c r="J10" s="157"/>
      <c r="K10" s="157"/>
      <c r="L10" s="155"/>
      <c r="M10" s="155"/>
      <c r="N10" s="155"/>
      <c r="O10" s="153"/>
    </row>
    <row r="11" spans="1:15" ht="21" customHeight="1">
      <c r="A11" s="120" t="s">
        <v>14</v>
      </c>
      <c r="B11" s="126" t="s">
        <v>40</v>
      </c>
      <c r="C11" s="7" t="s">
        <v>41</v>
      </c>
      <c r="D11" s="27">
        <f>SUM('上北郡'!F11:J11)</f>
        <v>2543</v>
      </c>
      <c r="E11" s="28">
        <f>'三戸郡'!O11</f>
        <v>1554</v>
      </c>
      <c r="F11" s="28">
        <f aca="true" t="shared" si="0" ref="F11:F56">SUM(D11:E11)</f>
        <v>4097</v>
      </c>
      <c r="G11" s="21">
        <f>SUM('県内10市'!K11:M11)</f>
        <v>6123</v>
      </c>
      <c r="H11" s="88">
        <f aca="true" t="shared" si="1" ref="H11:H56">SUM(F11:G11)</f>
        <v>10220</v>
      </c>
      <c r="I11" s="91"/>
      <c r="J11" s="91"/>
      <c r="K11" s="91"/>
      <c r="L11" s="91"/>
      <c r="M11" s="91"/>
      <c r="N11" s="91"/>
      <c r="O11" s="73">
        <f>'青森管轄'!O11+'八戸管轄'!H11</f>
        <v>24659</v>
      </c>
    </row>
    <row r="12" spans="1:15" ht="21" customHeight="1">
      <c r="A12" s="121"/>
      <c r="B12" s="124"/>
      <c r="C12" s="10" t="s">
        <v>42</v>
      </c>
      <c r="D12" s="31">
        <f>SUM('上北郡'!F12:J12)</f>
        <v>528</v>
      </c>
      <c r="E12" s="12">
        <f>'三戸郡'!O12</f>
        <v>566</v>
      </c>
      <c r="F12" s="12">
        <f t="shared" si="0"/>
        <v>1094</v>
      </c>
      <c r="G12" s="12">
        <f>SUM('県内10市'!K12:M12)</f>
        <v>2506</v>
      </c>
      <c r="H12" s="87">
        <f t="shared" si="1"/>
        <v>3600</v>
      </c>
      <c r="I12" s="33"/>
      <c r="J12" s="33"/>
      <c r="K12" s="33"/>
      <c r="L12" s="33"/>
      <c r="M12" s="33"/>
      <c r="N12" s="33"/>
      <c r="O12" s="74">
        <f>'青森管轄'!O12+'八戸管轄'!H12</f>
        <v>8196</v>
      </c>
    </row>
    <row r="13" spans="1:15" ht="21" customHeight="1">
      <c r="A13" s="121"/>
      <c r="B13" s="124"/>
      <c r="C13" s="10" t="s">
        <v>43</v>
      </c>
      <c r="D13" s="31">
        <f>SUM('上北郡'!F13:J13)</f>
        <v>3071</v>
      </c>
      <c r="E13" s="12">
        <f>'三戸郡'!O13</f>
        <v>2120</v>
      </c>
      <c r="F13" s="12">
        <f t="shared" si="0"/>
        <v>5191</v>
      </c>
      <c r="G13" s="12">
        <f>SUM('県内10市'!K13:M13)</f>
        <v>8629</v>
      </c>
      <c r="H13" s="87">
        <f t="shared" si="1"/>
        <v>13820</v>
      </c>
      <c r="I13" s="33"/>
      <c r="J13" s="33"/>
      <c r="K13" s="33"/>
      <c r="L13" s="33"/>
      <c r="M13" s="33"/>
      <c r="N13" s="33"/>
      <c r="O13" s="74">
        <f>'青森管轄'!O13+'八戸管轄'!H13</f>
        <v>32855</v>
      </c>
    </row>
    <row r="14" spans="1:15" ht="21" customHeight="1">
      <c r="A14" s="121"/>
      <c r="B14" s="124" t="s">
        <v>44</v>
      </c>
      <c r="C14" s="10" t="s">
        <v>41</v>
      </c>
      <c r="D14" s="31">
        <f>SUM('上北郡'!F14:J14)</f>
        <v>4143</v>
      </c>
      <c r="E14" s="12">
        <f>'三戸郡'!O14</f>
        <v>2887</v>
      </c>
      <c r="F14" s="12">
        <f t="shared" si="0"/>
        <v>7030</v>
      </c>
      <c r="G14" s="12">
        <f>SUM('県内10市'!K14:M14)</f>
        <v>12812</v>
      </c>
      <c r="H14" s="87">
        <f t="shared" si="1"/>
        <v>19842</v>
      </c>
      <c r="I14" s="33"/>
      <c r="J14" s="33"/>
      <c r="K14" s="33"/>
      <c r="L14" s="33"/>
      <c r="M14" s="33"/>
      <c r="N14" s="33"/>
      <c r="O14" s="74">
        <f>'青森管轄'!O14+'八戸管轄'!H14</f>
        <v>49811</v>
      </c>
    </row>
    <row r="15" spans="1:15" ht="21" customHeight="1">
      <c r="A15" s="121"/>
      <c r="B15" s="124"/>
      <c r="C15" s="10" t="s">
        <v>42</v>
      </c>
      <c r="D15" s="31">
        <f>SUM('上北郡'!F15:J15)</f>
        <v>55</v>
      </c>
      <c r="E15" s="12">
        <f>'三戸郡'!O15</f>
        <v>47</v>
      </c>
      <c r="F15" s="12">
        <f t="shared" si="0"/>
        <v>102</v>
      </c>
      <c r="G15" s="12">
        <f>SUM('県内10市'!K15:M15)</f>
        <v>158</v>
      </c>
      <c r="H15" s="87">
        <f t="shared" si="1"/>
        <v>260</v>
      </c>
      <c r="I15" s="33"/>
      <c r="J15" s="33"/>
      <c r="K15" s="33"/>
      <c r="L15" s="33"/>
      <c r="M15" s="33"/>
      <c r="N15" s="33"/>
      <c r="O15" s="74">
        <f>'青森管轄'!O15+'八戸管轄'!H15</f>
        <v>679</v>
      </c>
    </row>
    <row r="16" spans="1:15" ht="21" customHeight="1">
      <c r="A16" s="121"/>
      <c r="B16" s="124"/>
      <c r="C16" s="10" t="s">
        <v>43</v>
      </c>
      <c r="D16" s="31">
        <f>SUM('上北郡'!F16:J16)</f>
        <v>4198</v>
      </c>
      <c r="E16" s="12">
        <f>'三戸郡'!O16</f>
        <v>2934</v>
      </c>
      <c r="F16" s="12">
        <f t="shared" si="0"/>
        <v>7132</v>
      </c>
      <c r="G16" s="12">
        <f>SUM('県内10市'!K16:M16)</f>
        <v>12970</v>
      </c>
      <c r="H16" s="87">
        <f t="shared" si="1"/>
        <v>20102</v>
      </c>
      <c r="I16" s="33"/>
      <c r="J16" s="33"/>
      <c r="K16" s="33"/>
      <c r="L16" s="33"/>
      <c r="M16" s="33"/>
      <c r="N16" s="33"/>
      <c r="O16" s="74">
        <f>'青森管轄'!O16+'八戸管轄'!H16</f>
        <v>50490</v>
      </c>
    </row>
    <row r="17" spans="1:15" ht="21" customHeight="1">
      <c r="A17" s="121"/>
      <c r="B17" s="124" t="s">
        <v>45</v>
      </c>
      <c r="C17" s="10" t="s">
        <v>41</v>
      </c>
      <c r="D17" s="31">
        <f>SUM('上北郡'!F17:J17)</f>
        <v>17</v>
      </c>
      <c r="E17" s="12">
        <f>'三戸郡'!O17</f>
        <v>7</v>
      </c>
      <c r="F17" s="12">
        <f t="shared" si="0"/>
        <v>24</v>
      </c>
      <c r="G17" s="12">
        <f>SUM('県内10市'!K17:M17)</f>
        <v>37</v>
      </c>
      <c r="H17" s="87">
        <f t="shared" si="1"/>
        <v>61</v>
      </c>
      <c r="I17" s="33"/>
      <c r="J17" s="33"/>
      <c r="K17" s="33"/>
      <c r="L17" s="33"/>
      <c r="M17" s="33"/>
      <c r="N17" s="33"/>
      <c r="O17" s="74">
        <f>'青森管轄'!O17+'八戸管轄'!H17</f>
        <v>170</v>
      </c>
    </row>
    <row r="18" spans="1:15" ht="21" customHeight="1">
      <c r="A18" s="121"/>
      <c r="B18" s="124"/>
      <c r="C18" s="10" t="s">
        <v>42</v>
      </c>
      <c r="D18" s="31">
        <f>SUM('上北郡'!F18:J18)</f>
        <v>32</v>
      </c>
      <c r="E18" s="12">
        <f>'三戸郡'!O18</f>
        <v>36</v>
      </c>
      <c r="F18" s="12">
        <f t="shared" si="0"/>
        <v>68</v>
      </c>
      <c r="G18" s="12">
        <f>SUM('県内10市'!K18:M18)</f>
        <v>388</v>
      </c>
      <c r="H18" s="87">
        <f t="shared" si="1"/>
        <v>456</v>
      </c>
      <c r="I18" s="33"/>
      <c r="J18" s="33"/>
      <c r="K18" s="33"/>
      <c r="L18" s="33"/>
      <c r="M18" s="33"/>
      <c r="N18" s="33"/>
      <c r="O18" s="74">
        <f>'青森管轄'!O18+'八戸管轄'!H18</f>
        <v>690</v>
      </c>
    </row>
    <row r="19" spans="1:15" ht="21" customHeight="1">
      <c r="A19" s="121"/>
      <c r="B19" s="124"/>
      <c r="C19" s="10" t="s">
        <v>43</v>
      </c>
      <c r="D19" s="31">
        <f>SUM('上北郡'!F19:J19)</f>
        <v>49</v>
      </c>
      <c r="E19" s="12">
        <f>'三戸郡'!O19</f>
        <v>43</v>
      </c>
      <c r="F19" s="12">
        <f t="shared" si="0"/>
        <v>92</v>
      </c>
      <c r="G19" s="12">
        <f>SUM('県内10市'!K19:M19)</f>
        <v>425</v>
      </c>
      <c r="H19" s="87">
        <f t="shared" si="1"/>
        <v>517</v>
      </c>
      <c r="I19" s="33"/>
      <c r="J19" s="33"/>
      <c r="K19" s="33"/>
      <c r="L19" s="33"/>
      <c r="M19" s="33"/>
      <c r="N19" s="33"/>
      <c r="O19" s="74">
        <f>'青森管轄'!O19+'八戸管轄'!H19</f>
        <v>860</v>
      </c>
    </row>
    <row r="20" spans="1:15" ht="21" customHeight="1">
      <c r="A20" s="121"/>
      <c r="B20" s="124" t="s">
        <v>21</v>
      </c>
      <c r="C20" s="10" t="s">
        <v>41</v>
      </c>
      <c r="D20" s="31">
        <f>SUM('上北郡'!F20:J20)</f>
        <v>6703</v>
      </c>
      <c r="E20" s="12">
        <f>'三戸郡'!O20</f>
        <v>4448</v>
      </c>
      <c r="F20" s="12">
        <f t="shared" si="0"/>
        <v>11151</v>
      </c>
      <c r="G20" s="12">
        <f>SUM('県内10市'!K20:M20)</f>
        <v>18972</v>
      </c>
      <c r="H20" s="87">
        <f t="shared" si="1"/>
        <v>30123</v>
      </c>
      <c r="I20" s="11"/>
      <c r="J20" s="11"/>
      <c r="K20" s="11"/>
      <c r="L20" s="11"/>
      <c r="M20" s="11"/>
      <c r="N20" s="11"/>
      <c r="O20" s="74">
        <f>'青森管轄'!O20+'八戸管轄'!H20</f>
        <v>74640</v>
      </c>
    </row>
    <row r="21" spans="1:15" ht="21" customHeight="1">
      <c r="A21" s="121"/>
      <c r="B21" s="124"/>
      <c r="C21" s="10" t="s">
        <v>42</v>
      </c>
      <c r="D21" s="31">
        <f>SUM('上北郡'!F21:J21)</f>
        <v>615</v>
      </c>
      <c r="E21" s="12">
        <f>'三戸郡'!O21</f>
        <v>649</v>
      </c>
      <c r="F21" s="12">
        <f t="shared" si="0"/>
        <v>1264</v>
      </c>
      <c r="G21" s="21">
        <f>SUM('県内10市'!K21:M21)</f>
        <v>3052</v>
      </c>
      <c r="H21" s="87">
        <f t="shared" si="1"/>
        <v>4316</v>
      </c>
      <c r="I21" s="11"/>
      <c r="J21" s="11"/>
      <c r="K21" s="11"/>
      <c r="L21" s="11"/>
      <c r="M21" s="11"/>
      <c r="N21" s="11"/>
      <c r="O21" s="74">
        <f>'青森管轄'!O21+'八戸管轄'!H21</f>
        <v>9565</v>
      </c>
    </row>
    <row r="22" spans="1:15" ht="21" customHeight="1" thickBot="1">
      <c r="A22" s="122"/>
      <c r="B22" s="125"/>
      <c r="C22" s="13" t="s">
        <v>43</v>
      </c>
      <c r="D22" s="86">
        <f>SUM('上北郡'!F22:J22)</f>
        <v>7318</v>
      </c>
      <c r="E22" s="34">
        <f>'三戸郡'!O22</f>
        <v>5097</v>
      </c>
      <c r="F22" s="70">
        <f t="shared" si="0"/>
        <v>12415</v>
      </c>
      <c r="G22" s="44">
        <f>SUM('県内10市'!K22:M22)</f>
        <v>22024</v>
      </c>
      <c r="H22" s="84">
        <f t="shared" si="1"/>
        <v>34439</v>
      </c>
      <c r="I22" s="18"/>
      <c r="J22" s="18"/>
      <c r="K22" s="18"/>
      <c r="L22" s="18"/>
      <c r="M22" s="18"/>
      <c r="N22" s="18"/>
      <c r="O22" s="75">
        <f>'青森管轄'!O22+'八戸管轄'!H22</f>
        <v>84205</v>
      </c>
    </row>
    <row r="23" spans="1:15" ht="21" customHeight="1">
      <c r="A23" s="120" t="s">
        <v>22</v>
      </c>
      <c r="B23" s="126" t="s">
        <v>40</v>
      </c>
      <c r="C23" s="7" t="s">
        <v>41</v>
      </c>
      <c r="D23" s="27">
        <f>SUM('上北郡'!F23:J23)</f>
        <v>56</v>
      </c>
      <c r="E23" s="28">
        <f>'三戸郡'!O23</f>
        <v>25</v>
      </c>
      <c r="F23" s="34">
        <f t="shared" si="0"/>
        <v>81</v>
      </c>
      <c r="G23" s="34">
        <f>SUM('県内10市'!K23:M23)</f>
        <v>97</v>
      </c>
      <c r="H23" s="92">
        <f t="shared" si="1"/>
        <v>178</v>
      </c>
      <c r="I23" s="91"/>
      <c r="J23" s="91"/>
      <c r="K23" s="91"/>
      <c r="L23" s="91"/>
      <c r="M23" s="91"/>
      <c r="N23" s="91"/>
      <c r="O23" s="73">
        <f>'青森管轄'!O23+'八戸管轄'!H23</f>
        <v>449</v>
      </c>
    </row>
    <row r="24" spans="1:15" ht="21" customHeight="1">
      <c r="A24" s="121"/>
      <c r="B24" s="124"/>
      <c r="C24" s="10" t="s">
        <v>42</v>
      </c>
      <c r="D24" s="31">
        <f>SUM('上北郡'!F24:J24)</f>
        <v>133</v>
      </c>
      <c r="E24" s="12">
        <f>'三戸郡'!O24</f>
        <v>61</v>
      </c>
      <c r="F24" s="12">
        <f t="shared" si="0"/>
        <v>194</v>
      </c>
      <c r="G24" s="12">
        <f>SUM('県内10市'!K24:M24)</f>
        <v>370</v>
      </c>
      <c r="H24" s="87">
        <f t="shared" si="1"/>
        <v>564</v>
      </c>
      <c r="I24" s="33"/>
      <c r="J24" s="33"/>
      <c r="K24" s="33"/>
      <c r="L24" s="33"/>
      <c r="M24" s="33"/>
      <c r="N24" s="33"/>
      <c r="O24" s="74">
        <f>'青森管轄'!O24+'八戸管轄'!H24</f>
        <v>1306</v>
      </c>
    </row>
    <row r="25" spans="1:15" ht="21" customHeight="1">
      <c r="A25" s="121"/>
      <c r="B25" s="124"/>
      <c r="C25" s="10" t="s">
        <v>43</v>
      </c>
      <c r="D25" s="31">
        <f>SUM('上北郡'!F25:J25)</f>
        <v>189</v>
      </c>
      <c r="E25" s="12">
        <f>'三戸郡'!O25</f>
        <v>86</v>
      </c>
      <c r="F25" s="12">
        <f t="shared" si="0"/>
        <v>275</v>
      </c>
      <c r="G25" s="12">
        <f>SUM('県内10市'!K25:M25)</f>
        <v>467</v>
      </c>
      <c r="H25" s="87">
        <f t="shared" si="1"/>
        <v>742</v>
      </c>
      <c r="I25" s="33"/>
      <c r="J25" s="33"/>
      <c r="K25" s="33"/>
      <c r="L25" s="33"/>
      <c r="M25" s="33"/>
      <c r="N25" s="33"/>
      <c r="O25" s="74">
        <f>'青森管轄'!O25+'八戸管轄'!H25</f>
        <v>1755</v>
      </c>
    </row>
    <row r="26" spans="1:15" ht="21" customHeight="1">
      <c r="A26" s="121"/>
      <c r="B26" s="124" t="s">
        <v>44</v>
      </c>
      <c r="C26" s="10" t="s">
        <v>41</v>
      </c>
      <c r="D26" s="31">
        <f>SUM('上北郡'!F26:J26)</f>
        <v>145</v>
      </c>
      <c r="E26" s="12">
        <f>'三戸郡'!O26</f>
        <v>94</v>
      </c>
      <c r="F26" s="12">
        <f t="shared" si="0"/>
        <v>239</v>
      </c>
      <c r="G26" s="12">
        <f>SUM('県内10市'!K26:M26)</f>
        <v>480</v>
      </c>
      <c r="H26" s="87">
        <f t="shared" si="1"/>
        <v>719</v>
      </c>
      <c r="I26" s="33"/>
      <c r="J26" s="33"/>
      <c r="K26" s="33"/>
      <c r="L26" s="33"/>
      <c r="M26" s="33"/>
      <c r="N26" s="33"/>
      <c r="O26" s="74">
        <f>'青森管轄'!O26+'八戸管轄'!H26</f>
        <v>1765</v>
      </c>
    </row>
    <row r="27" spans="1:15" ht="21" customHeight="1">
      <c r="A27" s="121"/>
      <c r="B27" s="124"/>
      <c r="C27" s="10" t="s">
        <v>42</v>
      </c>
      <c r="D27" s="31">
        <f>SUM('上北郡'!F27:J27)</f>
        <v>35</v>
      </c>
      <c r="E27" s="12">
        <f>'三戸郡'!O27</f>
        <v>27</v>
      </c>
      <c r="F27" s="12">
        <f t="shared" si="0"/>
        <v>62</v>
      </c>
      <c r="G27" s="12">
        <f>SUM('県内10市'!K27:M27)</f>
        <v>36</v>
      </c>
      <c r="H27" s="87">
        <f t="shared" si="1"/>
        <v>98</v>
      </c>
      <c r="I27" s="33"/>
      <c r="J27" s="33"/>
      <c r="K27" s="33"/>
      <c r="L27" s="33"/>
      <c r="M27" s="33"/>
      <c r="N27" s="33"/>
      <c r="O27" s="74">
        <f>'青森管轄'!O27+'八戸管轄'!H27</f>
        <v>344</v>
      </c>
    </row>
    <row r="28" spans="1:15" ht="21" customHeight="1">
      <c r="A28" s="121"/>
      <c r="B28" s="124"/>
      <c r="C28" s="10" t="s">
        <v>43</v>
      </c>
      <c r="D28" s="31">
        <f>SUM('上北郡'!F28:J28)</f>
        <v>180</v>
      </c>
      <c r="E28" s="12">
        <f>'三戸郡'!O28</f>
        <v>121</v>
      </c>
      <c r="F28" s="12">
        <f t="shared" si="0"/>
        <v>301</v>
      </c>
      <c r="G28" s="12">
        <f>SUM('県内10市'!K28:M28)</f>
        <v>516</v>
      </c>
      <c r="H28" s="87">
        <f t="shared" si="1"/>
        <v>817</v>
      </c>
      <c r="I28" s="33"/>
      <c r="J28" s="33"/>
      <c r="K28" s="33"/>
      <c r="L28" s="33"/>
      <c r="M28" s="33"/>
      <c r="N28" s="33"/>
      <c r="O28" s="74">
        <f>'青森管轄'!O28+'八戸管轄'!H28</f>
        <v>2109</v>
      </c>
    </row>
    <row r="29" spans="1:15" ht="21" customHeight="1">
      <c r="A29" s="121"/>
      <c r="B29" s="124" t="s">
        <v>21</v>
      </c>
      <c r="C29" s="10" t="s">
        <v>41</v>
      </c>
      <c r="D29" s="31">
        <f>SUM('上北郡'!F29:J29)</f>
        <v>201</v>
      </c>
      <c r="E29" s="12">
        <f>'三戸郡'!O29</f>
        <v>119</v>
      </c>
      <c r="F29" s="12">
        <f t="shared" si="0"/>
        <v>320</v>
      </c>
      <c r="G29" s="12">
        <f>SUM('県内10市'!K29:M29)</f>
        <v>577</v>
      </c>
      <c r="H29" s="87">
        <f t="shared" si="1"/>
        <v>897</v>
      </c>
      <c r="I29" s="11"/>
      <c r="J29" s="11"/>
      <c r="K29" s="11"/>
      <c r="L29" s="11"/>
      <c r="M29" s="11"/>
      <c r="N29" s="11"/>
      <c r="O29" s="74">
        <f>'青森管轄'!O29+'八戸管轄'!H29</f>
        <v>2214</v>
      </c>
    </row>
    <row r="30" spans="1:15" ht="21" customHeight="1">
      <c r="A30" s="121"/>
      <c r="B30" s="124"/>
      <c r="C30" s="10" t="s">
        <v>42</v>
      </c>
      <c r="D30" s="31">
        <f>SUM('上北郡'!F30:J30)</f>
        <v>168</v>
      </c>
      <c r="E30" s="12">
        <f>'三戸郡'!O30</f>
        <v>88</v>
      </c>
      <c r="F30" s="12">
        <f t="shared" si="0"/>
        <v>256</v>
      </c>
      <c r="G30" s="12">
        <f>SUM('県内10市'!K30:M30)</f>
        <v>406</v>
      </c>
      <c r="H30" s="87">
        <f t="shared" si="1"/>
        <v>662</v>
      </c>
      <c r="I30" s="11"/>
      <c r="J30" s="11"/>
      <c r="K30" s="11"/>
      <c r="L30" s="11"/>
      <c r="M30" s="11"/>
      <c r="N30" s="11"/>
      <c r="O30" s="74">
        <f>'青森管轄'!O30+'八戸管轄'!H30</f>
        <v>1650</v>
      </c>
    </row>
    <row r="31" spans="1:15" ht="21" customHeight="1" thickBot="1">
      <c r="A31" s="122"/>
      <c r="B31" s="125"/>
      <c r="C31" s="13" t="s">
        <v>43</v>
      </c>
      <c r="D31" s="86">
        <f>SUM('上北郡'!F31:J31)</f>
        <v>369</v>
      </c>
      <c r="E31" s="34">
        <f>'三戸郡'!O31</f>
        <v>207</v>
      </c>
      <c r="F31" s="70">
        <f t="shared" si="0"/>
        <v>576</v>
      </c>
      <c r="G31" s="70">
        <f>SUM('県内10市'!K31:M31)</f>
        <v>983</v>
      </c>
      <c r="H31" s="84">
        <f t="shared" si="1"/>
        <v>1559</v>
      </c>
      <c r="I31" s="18"/>
      <c r="J31" s="18"/>
      <c r="K31" s="18"/>
      <c r="L31" s="18"/>
      <c r="M31" s="18"/>
      <c r="N31" s="18"/>
      <c r="O31" s="75">
        <f>'青森管轄'!O31+'八戸管轄'!H31</f>
        <v>3864</v>
      </c>
    </row>
    <row r="32" spans="1:15" ht="21" customHeight="1">
      <c r="A32" s="120" t="s">
        <v>23</v>
      </c>
      <c r="B32" s="126" t="s">
        <v>40</v>
      </c>
      <c r="C32" s="7" t="s">
        <v>41</v>
      </c>
      <c r="D32" s="27">
        <f>SUM('上北郡'!F32:J32)</f>
        <v>11430</v>
      </c>
      <c r="E32" s="28">
        <f>'三戸郡'!O32</f>
        <v>8576</v>
      </c>
      <c r="F32" s="34">
        <f t="shared" si="0"/>
        <v>20006</v>
      </c>
      <c r="G32" s="34">
        <f>SUM('県内10市'!K32:M32)</f>
        <v>46392</v>
      </c>
      <c r="H32" s="92">
        <f t="shared" si="1"/>
        <v>66398</v>
      </c>
      <c r="I32" s="91"/>
      <c r="J32" s="91"/>
      <c r="K32" s="91"/>
      <c r="L32" s="91"/>
      <c r="M32" s="91"/>
      <c r="N32" s="91"/>
      <c r="O32" s="73">
        <f>'青森管轄'!O32+'八戸管轄'!H32</f>
        <v>160988</v>
      </c>
    </row>
    <row r="33" spans="1:15" ht="21" customHeight="1">
      <c r="A33" s="121"/>
      <c r="B33" s="124"/>
      <c r="C33" s="10" t="s">
        <v>42</v>
      </c>
      <c r="D33" s="31">
        <f>SUM('上北郡'!F33:J33)</f>
        <v>32</v>
      </c>
      <c r="E33" s="12">
        <f>'三戸郡'!O33</f>
        <v>14</v>
      </c>
      <c r="F33" s="12">
        <f t="shared" si="0"/>
        <v>46</v>
      </c>
      <c r="G33" s="12">
        <f>SUM('県内10市'!K33:M33)</f>
        <v>71</v>
      </c>
      <c r="H33" s="87">
        <f t="shared" si="1"/>
        <v>117</v>
      </c>
      <c r="I33" s="33"/>
      <c r="J33" s="33"/>
      <c r="K33" s="33"/>
      <c r="L33" s="33"/>
      <c r="M33" s="33"/>
      <c r="N33" s="33"/>
      <c r="O33" s="74">
        <f>'青森管轄'!O33+'八戸管轄'!H33</f>
        <v>479</v>
      </c>
    </row>
    <row r="34" spans="1:15" ht="21" customHeight="1">
      <c r="A34" s="121"/>
      <c r="B34" s="124"/>
      <c r="C34" s="10" t="s">
        <v>43</v>
      </c>
      <c r="D34" s="31">
        <f>SUM('上北郡'!F34:J34)</f>
        <v>11462</v>
      </c>
      <c r="E34" s="12">
        <f>'三戸郡'!O34</f>
        <v>8590</v>
      </c>
      <c r="F34" s="12">
        <f t="shared" si="0"/>
        <v>20052</v>
      </c>
      <c r="G34" s="12">
        <f>SUM('県内10市'!K34:M34)</f>
        <v>46463</v>
      </c>
      <c r="H34" s="87">
        <f t="shared" si="1"/>
        <v>66515</v>
      </c>
      <c r="I34" s="33"/>
      <c r="J34" s="33"/>
      <c r="K34" s="33"/>
      <c r="L34" s="33"/>
      <c r="M34" s="33"/>
      <c r="N34" s="33"/>
      <c r="O34" s="74">
        <f>'青森管轄'!O34+'八戸管轄'!H34</f>
        <v>161467</v>
      </c>
    </row>
    <row r="35" spans="1:15" ht="21" customHeight="1">
      <c r="A35" s="121"/>
      <c r="B35" s="124" t="s">
        <v>44</v>
      </c>
      <c r="C35" s="10" t="s">
        <v>41</v>
      </c>
      <c r="D35" s="31">
        <f>SUM('上北郡'!F35:J35)</f>
        <v>17286</v>
      </c>
      <c r="E35" s="12">
        <f>'三戸郡'!O35</f>
        <v>13946</v>
      </c>
      <c r="F35" s="12">
        <f t="shared" si="0"/>
        <v>31232</v>
      </c>
      <c r="G35" s="12">
        <f>SUM('県内10市'!K35:M35)</f>
        <v>73923</v>
      </c>
      <c r="H35" s="87">
        <f t="shared" si="1"/>
        <v>105155</v>
      </c>
      <c r="I35" s="33"/>
      <c r="J35" s="33"/>
      <c r="K35" s="33"/>
      <c r="L35" s="33"/>
      <c r="M35" s="33"/>
      <c r="N35" s="33"/>
      <c r="O35" s="74">
        <f>'青森管轄'!O35+'八戸管轄'!H35</f>
        <v>252626</v>
      </c>
    </row>
    <row r="36" spans="1:15" ht="21" customHeight="1">
      <c r="A36" s="121"/>
      <c r="B36" s="124"/>
      <c r="C36" s="10" t="s">
        <v>42</v>
      </c>
      <c r="D36" s="31">
        <f>SUM('上北郡'!F36:J36)</f>
        <v>99</v>
      </c>
      <c r="E36" s="12">
        <f>'三戸郡'!O36</f>
        <v>64</v>
      </c>
      <c r="F36" s="12">
        <f t="shared" si="0"/>
        <v>163</v>
      </c>
      <c r="G36" s="12">
        <f>SUM('県内10市'!K36:M36)</f>
        <v>620</v>
      </c>
      <c r="H36" s="87">
        <f t="shared" si="1"/>
        <v>783</v>
      </c>
      <c r="I36" s="33"/>
      <c r="J36" s="33"/>
      <c r="K36" s="33"/>
      <c r="L36" s="33"/>
      <c r="M36" s="33"/>
      <c r="N36" s="33"/>
      <c r="O36" s="74">
        <f>'青森管轄'!O36+'八戸管轄'!H36</f>
        <v>2415</v>
      </c>
    </row>
    <row r="37" spans="1:15" ht="21" customHeight="1">
      <c r="A37" s="121"/>
      <c r="B37" s="124"/>
      <c r="C37" s="10" t="s">
        <v>43</v>
      </c>
      <c r="D37" s="31">
        <f>SUM('上北郡'!F37:J37)</f>
        <v>17385</v>
      </c>
      <c r="E37" s="12">
        <f>'三戸郡'!O37</f>
        <v>14010</v>
      </c>
      <c r="F37" s="12">
        <f t="shared" si="0"/>
        <v>31395</v>
      </c>
      <c r="G37" s="12">
        <f>SUM('県内10市'!K37:M37)</f>
        <v>74543</v>
      </c>
      <c r="H37" s="87">
        <f t="shared" si="1"/>
        <v>105938</v>
      </c>
      <c r="I37" s="33"/>
      <c r="J37" s="33"/>
      <c r="K37" s="33"/>
      <c r="L37" s="33"/>
      <c r="M37" s="33"/>
      <c r="N37" s="33"/>
      <c r="O37" s="74">
        <f>'青森管轄'!O37+'八戸管轄'!H37</f>
        <v>255041</v>
      </c>
    </row>
    <row r="38" spans="1:15" ht="21" customHeight="1">
      <c r="A38" s="121"/>
      <c r="B38" s="124" t="s">
        <v>21</v>
      </c>
      <c r="C38" s="10" t="s">
        <v>41</v>
      </c>
      <c r="D38" s="31">
        <f>SUM('上北郡'!F38:J38)</f>
        <v>28716</v>
      </c>
      <c r="E38" s="12">
        <f>'三戸郡'!O38</f>
        <v>22522</v>
      </c>
      <c r="F38" s="12">
        <f t="shared" si="0"/>
        <v>51238</v>
      </c>
      <c r="G38" s="12">
        <f>SUM('県内10市'!K38:M38)</f>
        <v>120315</v>
      </c>
      <c r="H38" s="87">
        <f t="shared" si="1"/>
        <v>171553</v>
      </c>
      <c r="I38" s="11"/>
      <c r="J38" s="11"/>
      <c r="K38" s="11"/>
      <c r="L38" s="11"/>
      <c r="M38" s="11"/>
      <c r="N38" s="11"/>
      <c r="O38" s="74">
        <f>'青森管轄'!O38+'八戸管轄'!H38</f>
        <v>413614</v>
      </c>
    </row>
    <row r="39" spans="1:15" ht="21" customHeight="1">
      <c r="A39" s="121"/>
      <c r="B39" s="124"/>
      <c r="C39" s="10" t="s">
        <v>42</v>
      </c>
      <c r="D39" s="31">
        <f>SUM('上北郡'!F39:J39)</f>
        <v>131</v>
      </c>
      <c r="E39" s="12">
        <f>'三戸郡'!O39</f>
        <v>78</v>
      </c>
      <c r="F39" s="12">
        <f t="shared" si="0"/>
        <v>209</v>
      </c>
      <c r="G39" s="12">
        <f>SUM('県内10市'!K39:M39)</f>
        <v>691</v>
      </c>
      <c r="H39" s="87">
        <f t="shared" si="1"/>
        <v>900</v>
      </c>
      <c r="I39" s="11"/>
      <c r="J39" s="11"/>
      <c r="K39" s="11"/>
      <c r="L39" s="11"/>
      <c r="M39" s="11"/>
      <c r="N39" s="11"/>
      <c r="O39" s="74">
        <f>'青森管轄'!O39+'八戸管轄'!H39</f>
        <v>2894</v>
      </c>
    </row>
    <row r="40" spans="1:15" ht="21" customHeight="1" thickBot="1">
      <c r="A40" s="122"/>
      <c r="B40" s="125"/>
      <c r="C40" s="13" t="s">
        <v>43</v>
      </c>
      <c r="D40" s="86">
        <f>SUM('上北郡'!F40:J40)</f>
        <v>28847</v>
      </c>
      <c r="E40" s="34">
        <f>'三戸郡'!O40</f>
        <v>22600</v>
      </c>
      <c r="F40" s="70">
        <f t="shared" si="0"/>
        <v>51447</v>
      </c>
      <c r="G40" s="70">
        <f>SUM('県内10市'!K40:M40)</f>
        <v>121006</v>
      </c>
      <c r="H40" s="84">
        <f t="shared" si="1"/>
        <v>172453</v>
      </c>
      <c r="I40" s="18"/>
      <c r="J40" s="18"/>
      <c r="K40" s="18"/>
      <c r="L40" s="18"/>
      <c r="M40" s="18"/>
      <c r="N40" s="18"/>
      <c r="O40" s="75">
        <f>'青森管轄'!O40+'八戸管轄'!H40</f>
        <v>416508</v>
      </c>
    </row>
    <row r="41" spans="1:15" ht="21" customHeight="1">
      <c r="A41" s="102" t="s">
        <v>46</v>
      </c>
      <c r="B41" s="103"/>
      <c r="C41" s="7" t="s">
        <v>41</v>
      </c>
      <c r="D41" s="27">
        <f>SUM('上北郡'!F41:J41)</f>
        <v>992</v>
      </c>
      <c r="E41" s="28">
        <f>'三戸郡'!O41</f>
        <v>751</v>
      </c>
      <c r="F41" s="34">
        <f t="shared" si="0"/>
        <v>1743</v>
      </c>
      <c r="G41" s="34">
        <f>SUM('県内10市'!K41:M41)</f>
        <v>4009</v>
      </c>
      <c r="H41" s="92">
        <f t="shared" si="1"/>
        <v>5752</v>
      </c>
      <c r="I41" s="91"/>
      <c r="J41" s="91"/>
      <c r="K41" s="91"/>
      <c r="L41" s="91"/>
      <c r="M41" s="91"/>
      <c r="N41" s="91"/>
      <c r="O41" s="73">
        <f>'青森管轄'!O41+'八戸管轄'!H41</f>
        <v>15107</v>
      </c>
    </row>
    <row r="42" spans="1:15" ht="21" customHeight="1">
      <c r="A42" s="104"/>
      <c r="B42" s="105"/>
      <c r="C42" s="10" t="s">
        <v>42</v>
      </c>
      <c r="D42" s="31">
        <f>SUM('上北郡'!F42:J42)</f>
        <v>285</v>
      </c>
      <c r="E42" s="12">
        <f>'三戸郡'!O42</f>
        <v>230</v>
      </c>
      <c r="F42" s="12">
        <f t="shared" si="0"/>
        <v>515</v>
      </c>
      <c r="G42" s="12">
        <f>SUM('県内10市'!K42:M42)</f>
        <v>1518</v>
      </c>
      <c r="H42" s="87">
        <f t="shared" si="1"/>
        <v>2033</v>
      </c>
      <c r="I42" s="33"/>
      <c r="J42" s="33"/>
      <c r="K42" s="33"/>
      <c r="L42" s="33"/>
      <c r="M42" s="33"/>
      <c r="N42" s="33"/>
      <c r="O42" s="74">
        <f>'青森管轄'!O42+'八戸管轄'!H42</f>
        <v>4977</v>
      </c>
    </row>
    <row r="43" spans="1:15" ht="21" customHeight="1" thickBot="1">
      <c r="A43" s="106"/>
      <c r="B43" s="107"/>
      <c r="C43" s="13" t="s">
        <v>43</v>
      </c>
      <c r="D43" s="86">
        <f>SUM('上北郡'!F43:J43)</f>
        <v>1277</v>
      </c>
      <c r="E43" s="34">
        <f>'三戸郡'!O43</f>
        <v>981</v>
      </c>
      <c r="F43" s="70">
        <f t="shared" si="0"/>
        <v>2258</v>
      </c>
      <c r="G43" s="70">
        <f>SUM('県内10市'!K43:M43)</f>
        <v>5527</v>
      </c>
      <c r="H43" s="84">
        <f t="shared" si="1"/>
        <v>7785</v>
      </c>
      <c r="I43" s="93"/>
      <c r="J43" s="93"/>
      <c r="K43" s="93"/>
      <c r="L43" s="93"/>
      <c r="M43" s="93"/>
      <c r="N43" s="93"/>
      <c r="O43" s="75">
        <f>'青森管轄'!O43+'八戸管轄'!H43</f>
        <v>20084</v>
      </c>
    </row>
    <row r="44" spans="1:15" ht="21" customHeight="1">
      <c r="A44" s="102" t="s">
        <v>47</v>
      </c>
      <c r="B44" s="103"/>
      <c r="C44" s="7" t="s">
        <v>41</v>
      </c>
      <c r="D44" s="27">
        <f>SUM('上北郡'!F44:J44)</f>
        <v>720</v>
      </c>
      <c r="E44" s="28">
        <f>'三戸郡'!O44</f>
        <v>342</v>
      </c>
      <c r="F44" s="34">
        <f t="shared" si="0"/>
        <v>1062</v>
      </c>
      <c r="G44" s="34">
        <f>SUM('県内10市'!K44:M44)</f>
        <v>1628</v>
      </c>
      <c r="H44" s="92">
        <f t="shared" si="1"/>
        <v>2690</v>
      </c>
      <c r="I44" s="91"/>
      <c r="J44" s="91"/>
      <c r="K44" s="91"/>
      <c r="L44" s="91"/>
      <c r="M44" s="91"/>
      <c r="N44" s="91"/>
      <c r="O44" s="73">
        <f>'青森管轄'!O44+'八戸管轄'!H44</f>
        <v>8662</v>
      </c>
    </row>
    <row r="45" spans="1:15" ht="21" customHeight="1">
      <c r="A45" s="104"/>
      <c r="B45" s="105"/>
      <c r="C45" s="10" t="s">
        <v>42</v>
      </c>
      <c r="D45" s="31">
        <f>SUM('上北郡'!F45:J45)</f>
        <v>4</v>
      </c>
      <c r="E45" s="12">
        <f>'三戸郡'!O45</f>
        <v>0</v>
      </c>
      <c r="F45" s="12">
        <f t="shared" si="0"/>
        <v>4</v>
      </c>
      <c r="G45" s="12">
        <f>SUM('県内10市'!K45:M45)</f>
        <v>14</v>
      </c>
      <c r="H45" s="87">
        <f t="shared" si="1"/>
        <v>18</v>
      </c>
      <c r="I45" s="33"/>
      <c r="J45" s="33"/>
      <c r="K45" s="33"/>
      <c r="L45" s="33"/>
      <c r="M45" s="33"/>
      <c r="N45" s="33"/>
      <c r="O45" s="74">
        <f>'青森管轄'!O45+'八戸管轄'!H45</f>
        <v>30</v>
      </c>
    </row>
    <row r="46" spans="1:15" ht="21" customHeight="1" thickBot="1">
      <c r="A46" s="106"/>
      <c r="B46" s="107"/>
      <c r="C46" s="13" t="s">
        <v>43</v>
      </c>
      <c r="D46" s="86">
        <f>SUM('上北郡'!F46:J46)</f>
        <v>724</v>
      </c>
      <c r="E46" s="34">
        <f>'三戸郡'!O46</f>
        <v>342</v>
      </c>
      <c r="F46" s="34">
        <f t="shared" si="0"/>
        <v>1066</v>
      </c>
      <c r="G46" s="34">
        <f>SUM('県内10市'!K46:M46)</f>
        <v>1642</v>
      </c>
      <c r="H46" s="92">
        <f t="shared" si="1"/>
        <v>2708</v>
      </c>
      <c r="I46" s="93"/>
      <c r="J46" s="93"/>
      <c r="K46" s="93"/>
      <c r="L46" s="93"/>
      <c r="M46" s="93"/>
      <c r="N46" s="93"/>
      <c r="O46" s="75">
        <f>'青森管轄'!O46+'八戸管轄'!H46</f>
        <v>8692</v>
      </c>
    </row>
    <row r="47" spans="1:15" ht="21" customHeight="1" thickBot="1">
      <c r="A47" s="108" t="s">
        <v>48</v>
      </c>
      <c r="B47" s="109"/>
      <c r="C47" s="110"/>
      <c r="D47" s="27">
        <f>SUM('上北郡'!F47:J47)</f>
        <v>38535</v>
      </c>
      <c r="E47" s="28">
        <f>'三戸郡'!O47</f>
        <v>29227</v>
      </c>
      <c r="F47" s="16">
        <f t="shared" si="0"/>
        <v>67762</v>
      </c>
      <c r="G47" s="16">
        <f>SUM('県内10市'!K47:M47)</f>
        <v>151182</v>
      </c>
      <c r="H47" s="78">
        <f t="shared" si="1"/>
        <v>218944</v>
      </c>
      <c r="I47" s="38"/>
      <c r="J47" s="38"/>
      <c r="K47" s="38"/>
      <c r="L47" s="38"/>
      <c r="M47" s="38"/>
      <c r="N47" s="38"/>
      <c r="O47" s="73">
        <f>'青森管轄'!O47+'八戸管轄'!H47</f>
        <v>533353</v>
      </c>
    </row>
    <row r="48" spans="1:15" ht="21" customHeight="1" thickBot="1">
      <c r="A48" s="108" t="s">
        <v>27</v>
      </c>
      <c r="B48" s="109"/>
      <c r="C48" s="110"/>
      <c r="D48" s="27">
        <f>SUM('上北郡'!F48:J48)</f>
        <v>777</v>
      </c>
      <c r="E48" s="28">
        <f>'三戸郡'!O48</f>
        <v>621</v>
      </c>
      <c r="F48" s="16">
        <f t="shared" si="0"/>
        <v>1398</v>
      </c>
      <c r="G48" s="16">
        <f>SUM('県内10市'!K48:M48)</f>
        <v>3204</v>
      </c>
      <c r="H48" s="78">
        <f t="shared" si="1"/>
        <v>4602</v>
      </c>
      <c r="I48" s="38"/>
      <c r="J48" s="38"/>
      <c r="K48" s="38"/>
      <c r="L48" s="38"/>
      <c r="M48" s="38"/>
      <c r="N48" s="38"/>
      <c r="O48" s="73">
        <f>'青森管轄'!O48+'八戸管轄'!H48</f>
        <v>11201</v>
      </c>
    </row>
    <row r="49" spans="1:15" ht="21" customHeight="1" thickBot="1">
      <c r="A49" s="108" t="s">
        <v>49</v>
      </c>
      <c r="B49" s="109"/>
      <c r="C49" s="110"/>
      <c r="D49" s="27">
        <f>SUM('上北郡'!F49:J49)</f>
        <v>39312</v>
      </c>
      <c r="E49" s="28">
        <f>'三戸郡'!O49</f>
        <v>29848</v>
      </c>
      <c r="F49" s="16">
        <f t="shared" si="0"/>
        <v>69160</v>
      </c>
      <c r="G49" s="16">
        <f>SUM('県内10市'!K49:M49)</f>
        <v>154386</v>
      </c>
      <c r="H49" s="78">
        <f t="shared" si="1"/>
        <v>223546</v>
      </c>
      <c r="I49" s="38"/>
      <c r="J49" s="38"/>
      <c r="K49" s="38"/>
      <c r="L49" s="38"/>
      <c r="M49" s="38"/>
      <c r="N49" s="38"/>
      <c r="O49" s="73">
        <f>'青森管轄'!O49+'八戸管轄'!H49</f>
        <v>544554</v>
      </c>
    </row>
    <row r="50" spans="1:15" ht="21" customHeight="1">
      <c r="A50" s="163" t="s">
        <v>29</v>
      </c>
      <c r="B50" s="103" t="s">
        <v>50</v>
      </c>
      <c r="C50" s="7" t="s">
        <v>51</v>
      </c>
      <c r="D50" s="27">
        <f>SUM('上北郡'!F50:J50)</f>
        <v>18203</v>
      </c>
      <c r="E50" s="28">
        <f>'三戸郡'!O50</f>
        <v>17039</v>
      </c>
      <c r="F50" s="34">
        <f t="shared" si="0"/>
        <v>35242</v>
      </c>
      <c r="G50" s="34">
        <f>SUM('県内10市'!K50:M50)</f>
        <v>74302</v>
      </c>
      <c r="H50" s="92">
        <f t="shared" si="1"/>
        <v>109544</v>
      </c>
      <c r="I50" s="91"/>
      <c r="J50" s="91"/>
      <c r="K50" s="91"/>
      <c r="L50" s="91"/>
      <c r="M50" s="91"/>
      <c r="N50" s="91"/>
      <c r="O50" s="73">
        <f>'青森管轄'!O50+'八戸管轄'!H50</f>
        <v>302509</v>
      </c>
    </row>
    <row r="51" spans="1:15" ht="21" customHeight="1">
      <c r="A51" s="112"/>
      <c r="B51" s="105"/>
      <c r="C51" s="10" t="s">
        <v>52</v>
      </c>
      <c r="D51" s="31">
        <f>SUM('上北郡'!F51:J51)</f>
        <v>11102</v>
      </c>
      <c r="E51" s="12">
        <f>'三戸郡'!O51</f>
        <v>12884</v>
      </c>
      <c r="F51" s="12">
        <f t="shared" si="0"/>
        <v>23986</v>
      </c>
      <c r="G51" s="12">
        <f>SUM('県内10市'!K51:M51)</f>
        <v>27390</v>
      </c>
      <c r="H51" s="87">
        <f t="shared" si="1"/>
        <v>51376</v>
      </c>
      <c r="I51" s="33"/>
      <c r="J51" s="33"/>
      <c r="K51" s="33"/>
      <c r="L51" s="33"/>
      <c r="M51" s="33"/>
      <c r="N51" s="33"/>
      <c r="O51" s="74">
        <f>'青森管轄'!O51+'八戸管轄'!H51</f>
        <v>137605</v>
      </c>
    </row>
    <row r="52" spans="1:15" ht="21" customHeight="1">
      <c r="A52" s="112"/>
      <c r="B52" s="105"/>
      <c r="C52" s="10" t="s">
        <v>43</v>
      </c>
      <c r="D52" s="31">
        <f>SUM('上北郡'!F52:J52)</f>
        <v>29305</v>
      </c>
      <c r="E52" s="12">
        <f>'三戸郡'!O52</f>
        <v>29923</v>
      </c>
      <c r="F52" s="12">
        <f t="shared" si="0"/>
        <v>59228</v>
      </c>
      <c r="G52" s="12">
        <f>SUM('県内10市'!K52:M52)</f>
        <v>101692</v>
      </c>
      <c r="H52" s="87">
        <f t="shared" si="1"/>
        <v>160920</v>
      </c>
      <c r="I52" s="33"/>
      <c r="J52" s="33"/>
      <c r="K52" s="33"/>
      <c r="L52" s="33"/>
      <c r="M52" s="33"/>
      <c r="N52" s="33"/>
      <c r="O52" s="74">
        <f>'青森管轄'!O52+'八戸管轄'!H52</f>
        <v>440114</v>
      </c>
    </row>
    <row r="53" spans="1:15" ht="21" customHeight="1">
      <c r="A53" s="112"/>
      <c r="B53" s="98" t="s">
        <v>33</v>
      </c>
      <c r="C53" s="99"/>
      <c r="D53" s="31">
        <f>SUM('上北郡'!F53:J53)</f>
        <v>147</v>
      </c>
      <c r="E53" s="12">
        <f>'三戸郡'!O53</f>
        <v>134</v>
      </c>
      <c r="F53" s="12">
        <f t="shared" si="0"/>
        <v>281</v>
      </c>
      <c r="G53" s="12">
        <f>SUM('県内10市'!K53:M53)</f>
        <v>479</v>
      </c>
      <c r="H53" s="87">
        <f t="shared" si="1"/>
        <v>760</v>
      </c>
      <c r="I53" s="33"/>
      <c r="J53" s="33"/>
      <c r="K53" s="33"/>
      <c r="L53" s="33"/>
      <c r="M53" s="33"/>
      <c r="N53" s="33"/>
      <c r="O53" s="74">
        <f>'青森管轄'!O53+'八戸管轄'!H53</f>
        <v>2218</v>
      </c>
    </row>
    <row r="54" spans="1:15" ht="21" customHeight="1" thickBot="1">
      <c r="A54" s="145"/>
      <c r="B54" s="161" t="s">
        <v>34</v>
      </c>
      <c r="C54" s="162"/>
      <c r="D54" s="86">
        <f>SUM('上北郡'!F54:J54)</f>
        <v>920</v>
      </c>
      <c r="E54" s="34">
        <f>'三戸郡'!O54</f>
        <v>816</v>
      </c>
      <c r="F54" s="34">
        <f t="shared" si="0"/>
        <v>1736</v>
      </c>
      <c r="G54" s="34">
        <f>SUM('県内10市'!K54:M54)</f>
        <v>3812</v>
      </c>
      <c r="H54" s="92">
        <f t="shared" si="1"/>
        <v>5548</v>
      </c>
      <c r="I54" s="93"/>
      <c r="J54" s="93"/>
      <c r="K54" s="93"/>
      <c r="L54" s="93"/>
      <c r="M54" s="93"/>
      <c r="N54" s="93"/>
      <c r="O54" s="75">
        <f>'青森管轄'!O54+'八戸管轄'!H54</f>
        <v>14714</v>
      </c>
    </row>
    <row r="55" spans="1:15" ht="21" customHeight="1" thickBot="1">
      <c r="A55" s="114" t="s">
        <v>54</v>
      </c>
      <c r="B55" s="115"/>
      <c r="C55" s="116"/>
      <c r="D55" s="27">
        <f>SUM('上北郡'!F55:J55)</f>
        <v>30372</v>
      </c>
      <c r="E55" s="28">
        <f>'三戸郡'!O55</f>
        <v>30873</v>
      </c>
      <c r="F55" s="16">
        <f t="shared" si="0"/>
        <v>61245</v>
      </c>
      <c r="G55" s="16">
        <f>SUM('県内10市'!K55:M55)</f>
        <v>105983</v>
      </c>
      <c r="H55" s="78">
        <f t="shared" si="1"/>
        <v>167228</v>
      </c>
      <c r="I55" s="38"/>
      <c r="J55" s="38"/>
      <c r="K55" s="38"/>
      <c r="L55" s="38"/>
      <c r="M55" s="38"/>
      <c r="N55" s="38"/>
      <c r="O55" s="73">
        <f>'青森管轄'!O55+'八戸管轄'!H55</f>
        <v>457046</v>
      </c>
    </row>
    <row r="56" spans="1:15" ht="23.25" customHeight="1" thickBot="1">
      <c r="A56" s="117" t="s">
        <v>35</v>
      </c>
      <c r="B56" s="118"/>
      <c r="C56" s="119"/>
      <c r="D56" s="77">
        <f>SUM('上北郡'!F56:J56)</f>
        <v>69684</v>
      </c>
      <c r="E56" s="78">
        <f>'三戸郡'!O56</f>
        <v>60721</v>
      </c>
      <c r="F56" s="78">
        <f t="shared" si="0"/>
        <v>130405</v>
      </c>
      <c r="G56" s="78">
        <f>SUM('県内10市'!K56:M56)</f>
        <v>260369</v>
      </c>
      <c r="H56" s="78">
        <f t="shared" si="1"/>
        <v>390774</v>
      </c>
      <c r="I56" s="83"/>
      <c r="J56" s="83"/>
      <c r="K56" s="83"/>
      <c r="L56" s="83"/>
      <c r="M56" s="83"/>
      <c r="N56" s="83"/>
      <c r="O56" s="76">
        <f>'青森管轄'!O56+'八戸管轄'!H56</f>
        <v>1001600</v>
      </c>
    </row>
    <row r="59" spans="1:15" ht="13.5">
      <c r="A59" s="96" t="s">
        <v>178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13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</sheetData>
  <sheetProtection/>
  <mergeCells count="41">
    <mergeCell ref="A47:C47"/>
    <mergeCell ref="A50:A54"/>
    <mergeCell ref="A48:C48"/>
    <mergeCell ref="A55:C55"/>
    <mergeCell ref="A56:C56"/>
    <mergeCell ref="B23:B25"/>
    <mergeCell ref="A41:B43"/>
    <mergeCell ref="B38:B40"/>
    <mergeCell ref="B32:B34"/>
    <mergeCell ref="A8:A10"/>
    <mergeCell ref="B11:B13"/>
    <mergeCell ref="B20:B22"/>
    <mergeCell ref="A11:A22"/>
    <mergeCell ref="B8:B10"/>
    <mergeCell ref="A23:A31"/>
    <mergeCell ref="A59:O60"/>
    <mergeCell ref="B17:B19"/>
    <mergeCell ref="A49:C49"/>
    <mergeCell ref="B53:C53"/>
    <mergeCell ref="B54:C54"/>
    <mergeCell ref="B50:B52"/>
    <mergeCell ref="A32:A40"/>
    <mergeCell ref="A44:B46"/>
    <mergeCell ref="B35:B37"/>
    <mergeCell ref="B29:B31"/>
    <mergeCell ref="I7:I10"/>
    <mergeCell ref="J7:J10"/>
    <mergeCell ref="D7:D10"/>
    <mergeCell ref="C8:C10"/>
    <mergeCell ref="B26:B28"/>
    <mergeCell ref="B14:B16"/>
    <mergeCell ref="L7:L10"/>
    <mergeCell ref="G7:G10"/>
    <mergeCell ref="A7:C7"/>
    <mergeCell ref="E7:E10"/>
    <mergeCell ref="F7:F10"/>
    <mergeCell ref="O7:O10"/>
    <mergeCell ref="K7:K10"/>
    <mergeCell ref="N7:N10"/>
    <mergeCell ref="M7:M10"/>
    <mergeCell ref="H7:H10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D56" sqref="D56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7" ht="15" customHeight="1">
      <c r="A4" s="22"/>
      <c r="B4" s="22"/>
      <c r="C4" s="22"/>
      <c r="D4" s="22"/>
      <c r="E4" s="22"/>
      <c r="F4" s="23"/>
      <c r="G4" s="1" t="s">
        <v>36</v>
      </c>
    </row>
    <row r="5" spans="1:15" ht="15" customHeight="1">
      <c r="A5" s="6"/>
      <c r="B5" s="49" t="s">
        <v>136</v>
      </c>
      <c r="C5" s="50"/>
      <c r="D5" s="51"/>
      <c r="E5" s="52"/>
      <c r="M5" s="53"/>
      <c r="N5" s="53"/>
      <c r="O5" s="24"/>
    </row>
    <row r="6" spans="13:15" ht="15" customHeight="1" thickBot="1">
      <c r="M6" s="25"/>
      <c r="N6" s="25"/>
      <c r="O6" s="25"/>
    </row>
    <row r="7" spans="1:15" ht="48" customHeight="1">
      <c r="A7" s="146" t="s">
        <v>137</v>
      </c>
      <c r="B7" s="147"/>
      <c r="C7" s="148"/>
      <c r="D7" s="158" t="s">
        <v>138</v>
      </c>
      <c r="E7" s="149" t="s">
        <v>0</v>
      </c>
      <c r="F7" s="130" t="s">
        <v>62</v>
      </c>
      <c r="G7" s="130" t="s">
        <v>63</v>
      </c>
      <c r="H7" s="130"/>
      <c r="I7" s="130"/>
      <c r="J7" s="130"/>
      <c r="K7" s="130"/>
      <c r="L7" s="130"/>
      <c r="M7" s="130"/>
      <c r="N7" s="169"/>
      <c r="O7" s="151" t="s">
        <v>18</v>
      </c>
    </row>
    <row r="8" spans="1:15" ht="13.5">
      <c r="A8" s="112" t="s">
        <v>37</v>
      </c>
      <c r="B8" s="124" t="s">
        <v>38</v>
      </c>
      <c r="C8" s="133" t="s">
        <v>39</v>
      </c>
      <c r="D8" s="159"/>
      <c r="E8" s="150"/>
      <c r="F8" s="154"/>
      <c r="G8" s="154"/>
      <c r="H8" s="154"/>
      <c r="I8" s="156"/>
      <c r="J8" s="156"/>
      <c r="K8" s="154"/>
      <c r="L8" s="154"/>
      <c r="M8" s="154"/>
      <c r="N8" s="170"/>
      <c r="O8" s="152"/>
    </row>
    <row r="9" spans="1:15" ht="13.5">
      <c r="A9" s="112"/>
      <c r="B9" s="124"/>
      <c r="C9" s="133"/>
      <c r="D9" s="159"/>
      <c r="E9" s="150"/>
      <c r="F9" s="154"/>
      <c r="G9" s="154"/>
      <c r="H9" s="154"/>
      <c r="I9" s="156"/>
      <c r="J9" s="156"/>
      <c r="K9" s="154"/>
      <c r="L9" s="154"/>
      <c r="M9" s="154"/>
      <c r="N9" s="170"/>
      <c r="O9" s="152"/>
    </row>
    <row r="10" spans="1:15" ht="18.75" customHeight="1" thickBot="1">
      <c r="A10" s="145"/>
      <c r="B10" s="125"/>
      <c r="C10" s="134"/>
      <c r="D10" s="160"/>
      <c r="E10" s="178"/>
      <c r="F10" s="155"/>
      <c r="G10" s="155"/>
      <c r="H10" s="155"/>
      <c r="I10" s="157"/>
      <c r="J10" s="157"/>
      <c r="K10" s="155"/>
      <c r="L10" s="155"/>
      <c r="M10" s="155"/>
      <c r="N10" s="171"/>
      <c r="O10" s="153"/>
    </row>
    <row r="11" spans="1:15" ht="21" customHeight="1">
      <c r="A11" s="120" t="s">
        <v>14</v>
      </c>
      <c r="B11" s="126" t="s">
        <v>40</v>
      </c>
      <c r="C11" s="7" t="s">
        <v>41</v>
      </c>
      <c r="D11" s="8">
        <v>223</v>
      </c>
      <c r="E11" s="9">
        <v>165</v>
      </c>
      <c r="F11" s="9">
        <v>67</v>
      </c>
      <c r="G11" s="9">
        <v>62</v>
      </c>
      <c r="H11" s="9"/>
      <c r="I11" s="9"/>
      <c r="J11" s="9"/>
      <c r="K11" s="9"/>
      <c r="L11" s="9"/>
      <c r="M11" s="9"/>
      <c r="N11" s="37"/>
      <c r="O11" s="73">
        <f aca="true" t="shared" si="0" ref="O11:O56">SUM(D11:N11)</f>
        <v>517</v>
      </c>
    </row>
    <row r="12" spans="1:15" ht="21" customHeight="1">
      <c r="A12" s="121"/>
      <c r="B12" s="124"/>
      <c r="C12" s="10" t="s">
        <v>42</v>
      </c>
      <c r="D12" s="11">
        <v>8</v>
      </c>
      <c r="E12" s="12">
        <v>24</v>
      </c>
      <c r="F12" s="12">
        <v>8</v>
      </c>
      <c r="G12" s="12">
        <v>6</v>
      </c>
      <c r="H12" s="12"/>
      <c r="I12" s="12"/>
      <c r="J12" s="12"/>
      <c r="K12" s="12"/>
      <c r="L12" s="12"/>
      <c r="M12" s="12"/>
      <c r="N12" s="32"/>
      <c r="O12" s="74">
        <f t="shared" si="0"/>
        <v>46</v>
      </c>
    </row>
    <row r="13" spans="1:15" ht="21" customHeight="1">
      <c r="A13" s="121"/>
      <c r="B13" s="124"/>
      <c r="C13" s="10" t="s">
        <v>43</v>
      </c>
      <c r="D13" s="11">
        <f>SUM(D11:D12)</f>
        <v>231</v>
      </c>
      <c r="E13" s="12">
        <f>SUM(E11:E12)</f>
        <v>189</v>
      </c>
      <c r="F13" s="12">
        <f>SUM(F11:F12)</f>
        <v>75</v>
      </c>
      <c r="G13" s="12">
        <f>SUM(G11:G12)</f>
        <v>68</v>
      </c>
      <c r="H13" s="12"/>
      <c r="I13" s="12"/>
      <c r="J13" s="12"/>
      <c r="K13" s="12"/>
      <c r="L13" s="12"/>
      <c r="M13" s="12"/>
      <c r="N13" s="32"/>
      <c r="O13" s="74">
        <f t="shared" si="0"/>
        <v>563</v>
      </c>
    </row>
    <row r="14" spans="1:15" ht="21" customHeight="1">
      <c r="A14" s="121"/>
      <c r="B14" s="124" t="s">
        <v>44</v>
      </c>
      <c r="C14" s="10" t="s">
        <v>41</v>
      </c>
      <c r="D14" s="11">
        <v>580</v>
      </c>
      <c r="E14" s="12">
        <v>233</v>
      </c>
      <c r="F14" s="12">
        <v>99</v>
      </c>
      <c r="G14" s="12">
        <v>162</v>
      </c>
      <c r="H14" s="12"/>
      <c r="I14" s="12"/>
      <c r="J14" s="12"/>
      <c r="K14" s="12"/>
      <c r="L14" s="12"/>
      <c r="M14" s="12"/>
      <c r="N14" s="32"/>
      <c r="O14" s="75">
        <f t="shared" si="0"/>
        <v>1074</v>
      </c>
    </row>
    <row r="15" spans="1:15" ht="21" customHeight="1">
      <c r="A15" s="121"/>
      <c r="B15" s="124"/>
      <c r="C15" s="10" t="s">
        <v>42</v>
      </c>
      <c r="D15" s="11">
        <v>2</v>
      </c>
      <c r="E15" s="12">
        <v>1</v>
      </c>
      <c r="F15" s="12">
        <v>2</v>
      </c>
      <c r="G15" s="12">
        <v>1</v>
      </c>
      <c r="H15" s="12"/>
      <c r="I15" s="12"/>
      <c r="J15" s="12"/>
      <c r="K15" s="12"/>
      <c r="L15" s="12"/>
      <c r="M15" s="12"/>
      <c r="N15" s="32"/>
      <c r="O15" s="74">
        <f t="shared" si="0"/>
        <v>6</v>
      </c>
    </row>
    <row r="16" spans="1:15" ht="21" customHeight="1">
      <c r="A16" s="121"/>
      <c r="B16" s="124"/>
      <c r="C16" s="10" t="s">
        <v>43</v>
      </c>
      <c r="D16" s="11">
        <f>SUM(D14:D15)</f>
        <v>582</v>
      </c>
      <c r="E16" s="12">
        <f>SUM(E14:E15)</f>
        <v>234</v>
      </c>
      <c r="F16" s="12">
        <f>SUM(F14:F15)</f>
        <v>101</v>
      </c>
      <c r="G16" s="12">
        <f>SUM(G14:G15)</f>
        <v>163</v>
      </c>
      <c r="H16" s="12"/>
      <c r="I16" s="12"/>
      <c r="J16" s="12"/>
      <c r="K16" s="12"/>
      <c r="L16" s="12"/>
      <c r="M16" s="12"/>
      <c r="N16" s="32"/>
      <c r="O16" s="75">
        <f t="shared" si="0"/>
        <v>1080</v>
      </c>
    </row>
    <row r="17" spans="1:15" ht="21" customHeight="1">
      <c r="A17" s="121"/>
      <c r="B17" s="124" t="s">
        <v>45</v>
      </c>
      <c r="C17" s="10" t="s">
        <v>41</v>
      </c>
      <c r="D17" s="11"/>
      <c r="E17" s="12">
        <v>2</v>
      </c>
      <c r="F17" s="12">
        <v>2</v>
      </c>
      <c r="G17" s="12"/>
      <c r="H17" s="12"/>
      <c r="I17" s="12"/>
      <c r="J17" s="12"/>
      <c r="K17" s="12"/>
      <c r="L17" s="12"/>
      <c r="M17" s="12"/>
      <c r="N17" s="32"/>
      <c r="O17" s="74">
        <f t="shared" si="0"/>
        <v>4</v>
      </c>
    </row>
    <row r="18" spans="1:15" ht="21" customHeight="1">
      <c r="A18" s="121"/>
      <c r="B18" s="124"/>
      <c r="C18" s="10" t="s">
        <v>42</v>
      </c>
      <c r="D18" s="11"/>
      <c r="E18" s="12">
        <v>2</v>
      </c>
      <c r="F18" s="12"/>
      <c r="G18" s="12"/>
      <c r="H18" s="12"/>
      <c r="I18" s="12"/>
      <c r="J18" s="12"/>
      <c r="K18" s="12"/>
      <c r="L18" s="12"/>
      <c r="M18" s="12"/>
      <c r="N18" s="32"/>
      <c r="O18" s="75">
        <f t="shared" si="0"/>
        <v>2</v>
      </c>
    </row>
    <row r="19" spans="1:15" ht="21" customHeight="1">
      <c r="A19" s="121"/>
      <c r="B19" s="124"/>
      <c r="C19" s="10" t="s">
        <v>43</v>
      </c>
      <c r="D19" s="11">
        <f>SUM(D17:D18)</f>
        <v>0</v>
      </c>
      <c r="E19" s="11">
        <f>SUM(E17:E18)</f>
        <v>4</v>
      </c>
      <c r="F19" s="11">
        <f>SUM(F17:F18)</f>
        <v>2</v>
      </c>
      <c r="G19" s="11">
        <f>SUM(G17:G18)</f>
        <v>0</v>
      </c>
      <c r="H19" s="11"/>
      <c r="I19" s="11"/>
      <c r="J19" s="11"/>
      <c r="K19" s="11"/>
      <c r="L19" s="11"/>
      <c r="M19" s="11"/>
      <c r="N19" s="54"/>
      <c r="O19" s="74">
        <f t="shared" si="0"/>
        <v>6</v>
      </c>
    </row>
    <row r="20" spans="1:15" ht="21" customHeight="1">
      <c r="A20" s="121"/>
      <c r="B20" s="124" t="s">
        <v>21</v>
      </c>
      <c r="C20" s="10" t="s">
        <v>41</v>
      </c>
      <c r="D20" s="11">
        <f>D11+D14+D17</f>
        <v>803</v>
      </c>
      <c r="E20" s="11">
        <f aca="true" t="shared" si="1" ref="E20:G21">E11+E14+E17</f>
        <v>400</v>
      </c>
      <c r="F20" s="11">
        <f t="shared" si="1"/>
        <v>168</v>
      </c>
      <c r="G20" s="11">
        <f t="shared" si="1"/>
        <v>224</v>
      </c>
      <c r="H20" s="11"/>
      <c r="I20" s="11"/>
      <c r="J20" s="11"/>
      <c r="K20" s="11"/>
      <c r="L20" s="11"/>
      <c r="M20" s="11"/>
      <c r="N20" s="54"/>
      <c r="O20" s="75">
        <f t="shared" si="0"/>
        <v>1595</v>
      </c>
    </row>
    <row r="21" spans="1:15" ht="21" customHeight="1">
      <c r="A21" s="121"/>
      <c r="B21" s="124"/>
      <c r="C21" s="10" t="s">
        <v>42</v>
      </c>
      <c r="D21" s="11">
        <f>D12+D15+D18</f>
        <v>10</v>
      </c>
      <c r="E21" s="11">
        <f t="shared" si="1"/>
        <v>27</v>
      </c>
      <c r="F21" s="11">
        <f t="shared" si="1"/>
        <v>10</v>
      </c>
      <c r="G21" s="11">
        <f t="shared" si="1"/>
        <v>7</v>
      </c>
      <c r="H21" s="11"/>
      <c r="I21" s="11"/>
      <c r="J21" s="11"/>
      <c r="K21" s="11"/>
      <c r="L21" s="11"/>
      <c r="M21" s="11"/>
      <c r="N21" s="54"/>
      <c r="O21" s="74">
        <f t="shared" si="0"/>
        <v>54</v>
      </c>
    </row>
    <row r="22" spans="1:15" ht="21" customHeight="1" thickBot="1">
      <c r="A22" s="122"/>
      <c r="B22" s="125"/>
      <c r="C22" s="13" t="s">
        <v>43</v>
      </c>
      <c r="D22" s="14">
        <f>SUM(D20:D21)</f>
        <v>813</v>
      </c>
      <c r="E22" s="44">
        <f>SUM(E20:E21)</f>
        <v>427</v>
      </c>
      <c r="F22" s="44">
        <f>SUM(F20:F21)</f>
        <v>178</v>
      </c>
      <c r="G22" s="44">
        <f>SUM(G20:G21)</f>
        <v>231</v>
      </c>
      <c r="H22" s="44"/>
      <c r="I22" s="44"/>
      <c r="J22" s="44"/>
      <c r="K22" s="44"/>
      <c r="L22" s="44"/>
      <c r="M22" s="44"/>
      <c r="N22" s="55"/>
      <c r="O22" s="75">
        <f t="shared" si="0"/>
        <v>1649</v>
      </c>
    </row>
    <row r="23" spans="1:15" ht="21" customHeight="1">
      <c r="A23" s="120" t="s">
        <v>22</v>
      </c>
      <c r="B23" s="126" t="s">
        <v>40</v>
      </c>
      <c r="C23" s="7" t="s">
        <v>41</v>
      </c>
      <c r="D23" s="8">
        <v>2</v>
      </c>
      <c r="E23" s="9">
        <v>14</v>
      </c>
      <c r="F23" s="9">
        <v>4</v>
      </c>
      <c r="G23" s="9">
        <v>5</v>
      </c>
      <c r="H23" s="9"/>
      <c r="I23" s="9"/>
      <c r="J23" s="9"/>
      <c r="K23" s="9"/>
      <c r="L23" s="9"/>
      <c r="M23" s="9"/>
      <c r="N23" s="37"/>
      <c r="O23" s="73">
        <f t="shared" si="0"/>
        <v>25</v>
      </c>
    </row>
    <row r="24" spans="1:15" ht="21" customHeight="1">
      <c r="A24" s="121"/>
      <c r="B24" s="124"/>
      <c r="C24" s="10" t="s">
        <v>42</v>
      </c>
      <c r="D24" s="11">
        <v>12</v>
      </c>
      <c r="E24" s="12"/>
      <c r="F24" s="12"/>
      <c r="G24" s="12"/>
      <c r="H24" s="12"/>
      <c r="I24" s="12"/>
      <c r="J24" s="12"/>
      <c r="K24" s="12"/>
      <c r="L24" s="12"/>
      <c r="M24" s="12"/>
      <c r="N24" s="32"/>
      <c r="O24" s="74">
        <f t="shared" si="0"/>
        <v>12</v>
      </c>
    </row>
    <row r="25" spans="1:15" ht="21" customHeight="1">
      <c r="A25" s="121"/>
      <c r="B25" s="124"/>
      <c r="C25" s="10" t="s">
        <v>43</v>
      </c>
      <c r="D25" s="11">
        <f>SUM(D23:D24)</f>
        <v>14</v>
      </c>
      <c r="E25" s="12">
        <f>SUM(E23:E24)</f>
        <v>14</v>
      </c>
      <c r="F25" s="12">
        <f>SUM(F23:F24)</f>
        <v>4</v>
      </c>
      <c r="G25" s="12">
        <f>SUM(G23:G24)</f>
        <v>5</v>
      </c>
      <c r="H25" s="12"/>
      <c r="I25" s="12"/>
      <c r="J25" s="12"/>
      <c r="K25" s="12"/>
      <c r="L25" s="12"/>
      <c r="M25" s="12"/>
      <c r="N25" s="32"/>
      <c r="O25" s="75">
        <f t="shared" si="0"/>
        <v>37</v>
      </c>
    </row>
    <row r="26" spans="1:15" ht="21" customHeight="1">
      <c r="A26" s="121"/>
      <c r="B26" s="124" t="s">
        <v>44</v>
      </c>
      <c r="C26" s="10" t="s">
        <v>41</v>
      </c>
      <c r="D26" s="11">
        <v>27</v>
      </c>
      <c r="E26" s="12">
        <v>19</v>
      </c>
      <c r="F26" s="12">
        <v>6</v>
      </c>
      <c r="G26" s="12">
        <v>6</v>
      </c>
      <c r="H26" s="12"/>
      <c r="I26" s="12"/>
      <c r="J26" s="12"/>
      <c r="K26" s="12"/>
      <c r="L26" s="12"/>
      <c r="M26" s="12"/>
      <c r="N26" s="32"/>
      <c r="O26" s="74">
        <f t="shared" si="0"/>
        <v>58</v>
      </c>
    </row>
    <row r="27" spans="1:15" ht="21" customHeight="1">
      <c r="A27" s="121"/>
      <c r="B27" s="124"/>
      <c r="C27" s="10" t="s">
        <v>42</v>
      </c>
      <c r="D27" s="11">
        <v>4</v>
      </c>
      <c r="E27" s="12"/>
      <c r="F27" s="12"/>
      <c r="G27" s="12"/>
      <c r="H27" s="12"/>
      <c r="I27" s="12"/>
      <c r="J27" s="12"/>
      <c r="K27" s="12"/>
      <c r="L27" s="12"/>
      <c r="M27" s="12"/>
      <c r="N27" s="32"/>
      <c r="O27" s="75">
        <f t="shared" si="0"/>
        <v>4</v>
      </c>
    </row>
    <row r="28" spans="1:15" ht="21" customHeight="1">
      <c r="A28" s="121"/>
      <c r="B28" s="124"/>
      <c r="C28" s="10" t="s">
        <v>43</v>
      </c>
      <c r="D28" s="11">
        <f>SUM(D26:D27)</f>
        <v>31</v>
      </c>
      <c r="E28" s="12">
        <f>SUM(E26:E27)</f>
        <v>19</v>
      </c>
      <c r="F28" s="12">
        <f>SUM(F26:F27)</f>
        <v>6</v>
      </c>
      <c r="G28" s="12">
        <f>SUM(G26:G27)</f>
        <v>6</v>
      </c>
      <c r="H28" s="12"/>
      <c r="I28" s="12"/>
      <c r="J28" s="12"/>
      <c r="K28" s="12"/>
      <c r="L28" s="12"/>
      <c r="M28" s="12"/>
      <c r="N28" s="32"/>
      <c r="O28" s="74">
        <f t="shared" si="0"/>
        <v>62</v>
      </c>
    </row>
    <row r="29" spans="1:15" ht="21" customHeight="1">
      <c r="A29" s="121"/>
      <c r="B29" s="124" t="s">
        <v>21</v>
      </c>
      <c r="C29" s="10" t="s">
        <v>41</v>
      </c>
      <c r="D29" s="11">
        <v>29</v>
      </c>
      <c r="E29" s="11">
        <v>33</v>
      </c>
      <c r="F29" s="11">
        <v>10</v>
      </c>
      <c r="G29" s="11">
        <v>11</v>
      </c>
      <c r="H29" s="11"/>
      <c r="I29" s="11"/>
      <c r="J29" s="11"/>
      <c r="K29" s="11"/>
      <c r="L29" s="11"/>
      <c r="M29" s="11"/>
      <c r="N29" s="54"/>
      <c r="O29" s="75">
        <f t="shared" si="0"/>
        <v>83</v>
      </c>
    </row>
    <row r="30" spans="1:15" ht="21" customHeight="1">
      <c r="A30" s="121"/>
      <c r="B30" s="124"/>
      <c r="C30" s="10" t="s">
        <v>42</v>
      </c>
      <c r="D30" s="11">
        <f aca="true" t="shared" si="2" ref="D30:G31">D24+D27</f>
        <v>16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/>
      <c r="I30" s="11"/>
      <c r="J30" s="11"/>
      <c r="K30" s="11"/>
      <c r="L30" s="11"/>
      <c r="M30" s="11"/>
      <c r="N30" s="54"/>
      <c r="O30" s="74">
        <f t="shared" si="0"/>
        <v>16</v>
      </c>
    </row>
    <row r="31" spans="1:15" ht="21" customHeight="1" thickBot="1">
      <c r="A31" s="122"/>
      <c r="B31" s="125"/>
      <c r="C31" s="13" t="s">
        <v>43</v>
      </c>
      <c r="D31" s="11">
        <f t="shared" si="2"/>
        <v>45</v>
      </c>
      <c r="E31" s="11">
        <f t="shared" si="2"/>
        <v>33</v>
      </c>
      <c r="F31" s="11">
        <f t="shared" si="2"/>
        <v>10</v>
      </c>
      <c r="G31" s="11">
        <f t="shared" si="2"/>
        <v>11</v>
      </c>
      <c r="H31" s="11"/>
      <c r="I31" s="11"/>
      <c r="J31" s="11"/>
      <c r="K31" s="11"/>
      <c r="L31" s="11"/>
      <c r="M31" s="11"/>
      <c r="N31" s="54"/>
      <c r="O31" s="75">
        <f t="shared" si="0"/>
        <v>99</v>
      </c>
    </row>
    <row r="32" spans="1:15" ht="21" customHeight="1">
      <c r="A32" s="120" t="s">
        <v>23</v>
      </c>
      <c r="B32" s="126" t="s">
        <v>40</v>
      </c>
      <c r="C32" s="7" t="s">
        <v>41</v>
      </c>
      <c r="D32" s="8">
        <v>1292</v>
      </c>
      <c r="E32" s="9">
        <v>658</v>
      </c>
      <c r="F32" s="9">
        <v>267</v>
      </c>
      <c r="G32" s="9">
        <v>351</v>
      </c>
      <c r="H32" s="9"/>
      <c r="I32" s="9"/>
      <c r="J32" s="9"/>
      <c r="K32" s="9"/>
      <c r="L32" s="9"/>
      <c r="M32" s="9"/>
      <c r="N32" s="37"/>
      <c r="O32" s="73">
        <f t="shared" si="0"/>
        <v>2568</v>
      </c>
    </row>
    <row r="33" spans="1:15" ht="21" customHeight="1">
      <c r="A33" s="121"/>
      <c r="B33" s="124"/>
      <c r="C33" s="10" t="s">
        <v>42</v>
      </c>
      <c r="D33" s="11">
        <v>1</v>
      </c>
      <c r="E33" s="12">
        <v>4</v>
      </c>
      <c r="F33" s="12">
        <v>1</v>
      </c>
      <c r="G33" s="12"/>
      <c r="H33" s="12"/>
      <c r="I33" s="12"/>
      <c r="J33" s="12"/>
      <c r="K33" s="12"/>
      <c r="L33" s="12"/>
      <c r="M33" s="12"/>
      <c r="N33" s="32"/>
      <c r="O33" s="74">
        <f t="shared" si="0"/>
        <v>6</v>
      </c>
    </row>
    <row r="34" spans="1:15" ht="21" customHeight="1">
      <c r="A34" s="121"/>
      <c r="B34" s="124"/>
      <c r="C34" s="10" t="s">
        <v>43</v>
      </c>
      <c r="D34" s="11">
        <f>SUM(D32:D33)</f>
        <v>1293</v>
      </c>
      <c r="E34" s="12">
        <f>SUM(E32:E33)</f>
        <v>662</v>
      </c>
      <c r="F34" s="12">
        <f>SUM(F32:F33)</f>
        <v>268</v>
      </c>
      <c r="G34" s="12">
        <f>SUM(G32:G33)</f>
        <v>351</v>
      </c>
      <c r="H34" s="12"/>
      <c r="I34" s="12"/>
      <c r="J34" s="12"/>
      <c r="K34" s="12"/>
      <c r="L34" s="12"/>
      <c r="M34" s="12"/>
      <c r="N34" s="32"/>
      <c r="O34" s="75">
        <f t="shared" si="0"/>
        <v>2574</v>
      </c>
    </row>
    <row r="35" spans="1:15" ht="21" customHeight="1">
      <c r="A35" s="121"/>
      <c r="B35" s="124" t="s">
        <v>44</v>
      </c>
      <c r="C35" s="10" t="s">
        <v>41</v>
      </c>
      <c r="D35" s="11">
        <v>1990</v>
      </c>
      <c r="E35" s="12">
        <v>1060</v>
      </c>
      <c r="F35" s="12">
        <v>462</v>
      </c>
      <c r="G35" s="12">
        <v>491</v>
      </c>
      <c r="H35" s="12"/>
      <c r="I35" s="12"/>
      <c r="J35" s="12"/>
      <c r="K35" s="12"/>
      <c r="L35" s="12"/>
      <c r="M35" s="12"/>
      <c r="N35" s="32"/>
      <c r="O35" s="74">
        <f t="shared" si="0"/>
        <v>4003</v>
      </c>
    </row>
    <row r="36" spans="1:15" ht="21" customHeight="1">
      <c r="A36" s="121"/>
      <c r="B36" s="124"/>
      <c r="C36" s="10" t="s">
        <v>42</v>
      </c>
      <c r="D36" s="11">
        <v>9</v>
      </c>
      <c r="E36" s="12">
        <v>5</v>
      </c>
      <c r="F36" s="12">
        <v>2</v>
      </c>
      <c r="G36" s="12">
        <v>2</v>
      </c>
      <c r="H36" s="12"/>
      <c r="I36" s="12"/>
      <c r="J36" s="12"/>
      <c r="K36" s="12"/>
      <c r="L36" s="12"/>
      <c r="M36" s="12"/>
      <c r="N36" s="32"/>
      <c r="O36" s="75">
        <f t="shared" si="0"/>
        <v>18</v>
      </c>
    </row>
    <row r="37" spans="1:15" ht="21" customHeight="1">
      <c r="A37" s="121"/>
      <c r="B37" s="124"/>
      <c r="C37" s="10" t="s">
        <v>43</v>
      </c>
      <c r="D37" s="11">
        <f>SUM(D35:D36)</f>
        <v>1999</v>
      </c>
      <c r="E37" s="12">
        <f>SUM(E35:E36)</f>
        <v>1065</v>
      </c>
      <c r="F37" s="12">
        <f>SUM(F35:F36)</f>
        <v>464</v>
      </c>
      <c r="G37" s="12">
        <f>SUM(G35:G36)</f>
        <v>493</v>
      </c>
      <c r="H37" s="12"/>
      <c r="I37" s="12"/>
      <c r="J37" s="12"/>
      <c r="K37" s="12"/>
      <c r="L37" s="12"/>
      <c r="M37" s="12"/>
      <c r="N37" s="32"/>
      <c r="O37" s="74">
        <f t="shared" si="0"/>
        <v>4021</v>
      </c>
    </row>
    <row r="38" spans="1:15" ht="21" customHeight="1">
      <c r="A38" s="121"/>
      <c r="B38" s="124" t="s">
        <v>21</v>
      </c>
      <c r="C38" s="10" t="s">
        <v>41</v>
      </c>
      <c r="D38" s="11">
        <v>3282</v>
      </c>
      <c r="E38" s="11">
        <v>1718</v>
      </c>
      <c r="F38" s="11">
        <v>729</v>
      </c>
      <c r="G38" s="11">
        <v>842</v>
      </c>
      <c r="H38" s="11"/>
      <c r="I38" s="11"/>
      <c r="J38" s="11"/>
      <c r="K38" s="11"/>
      <c r="L38" s="11"/>
      <c r="M38" s="11"/>
      <c r="N38" s="54"/>
      <c r="O38" s="75">
        <f t="shared" si="0"/>
        <v>6571</v>
      </c>
    </row>
    <row r="39" spans="1:15" ht="21" customHeight="1">
      <c r="A39" s="121"/>
      <c r="B39" s="124"/>
      <c r="C39" s="10" t="s">
        <v>42</v>
      </c>
      <c r="D39" s="11">
        <v>10</v>
      </c>
      <c r="E39" s="11">
        <v>9</v>
      </c>
      <c r="F39" s="11">
        <v>3</v>
      </c>
      <c r="G39" s="11">
        <v>2</v>
      </c>
      <c r="H39" s="11"/>
      <c r="I39" s="11"/>
      <c r="J39" s="11"/>
      <c r="K39" s="11"/>
      <c r="L39" s="11"/>
      <c r="M39" s="11"/>
      <c r="N39" s="54"/>
      <c r="O39" s="74">
        <f t="shared" si="0"/>
        <v>24</v>
      </c>
    </row>
    <row r="40" spans="1:15" ht="21" customHeight="1" thickBot="1">
      <c r="A40" s="122"/>
      <c r="B40" s="125"/>
      <c r="C40" s="13" t="s">
        <v>43</v>
      </c>
      <c r="D40" s="11">
        <f>D34+D37</f>
        <v>3292</v>
      </c>
      <c r="E40" s="11">
        <f>E34+E37</f>
        <v>1727</v>
      </c>
      <c r="F40" s="11">
        <f>F34+F37</f>
        <v>732</v>
      </c>
      <c r="G40" s="11">
        <f>G34+G37</f>
        <v>844</v>
      </c>
      <c r="H40" s="11"/>
      <c r="I40" s="11"/>
      <c r="J40" s="11"/>
      <c r="K40" s="11"/>
      <c r="L40" s="11"/>
      <c r="M40" s="11"/>
      <c r="N40" s="54"/>
      <c r="O40" s="75">
        <f t="shared" si="0"/>
        <v>6595</v>
      </c>
    </row>
    <row r="41" spans="1:15" ht="21" customHeight="1">
      <c r="A41" s="102" t="s">
        <v>46</v>
      </c>
      <c r="B41" s="103"/>
      <c r="C41" s="7" t="s">
        <v>41</v>
      </c>
      <c r="D41" s="8">
        <v>144</v>
      </c>
      <c r="E41" s="9">
        <v>129</v>
      </c>
      <c r="F41" s="9">
        <v>42</v>
      </c>
      <c r="G41" s="9">
        <v>28</v>
      </c>
      <c r="H41" s="9"/>
      <c r="I41" s="9"/>
      <c r="J41" s="9"/>
      <c r="K41" s="9"/>
      <c r="L41" s="9"/>
      <c r="M41" s="9"/>
      <c r="N41" s="37"/>
      <c r="O41" s="73">
        <f t="shared" si="0"/>
        <v>343</v>
      </c>
    </row>
    <row r="42" spans="1:15" ht="21" customHeight="1">
      <c r="A42" s="104"/>
      <c r="B42" s="105"/>
      <c r="C42" s="10" t="s">
        <v>42</v>
      </c>
      <c r="D42" s="11">
        <v>7</v>
      </c>
      <c r="E42" s="12">
        <v>10</v>
      </c>
      <c r="F42" s="12">
        <v>4</v>
      </c>
      <c r="G42" s="12">
        <v>2</v>
      </c>
      <c r="H42" s="12"/>
      <c r="I42" s="12"/>
      <c r="J42" s="12"/>
      <c r="K42" s="12"/>
      <c r="L42" s="12"/>
      <c r="M42" s="12"/>
      <c r="N42" s="32"/>
      <c r="O42" s="74">
        <f t="shared" si="0"/>
        <v>23</v>
      </c>
    </row>
    <row r="43" spans="1:15" ht="21" customHeight="1" thickBot="1">
      <c r="A43" s="106"/>
      <c r="B43" s="107"/>
      <c r="C43" s="13" t="s">
        <v>43</v>
      </c>
      <c r="D43" s="14">
        <f>SUM(D41:D42)</f>
        <v>151</v>
      </c>
      <c r="E43" s="44">
        <f>SUM(E41:E42)</f>
        <v>139</v>
      </c>
      <c r="F43" s="44">
        <f>SUM(F41:F42)</f>
        <v>46</v>
      </c>
      <c r="G43" s="44">
        <f>SUM(G41:G42)</f>
        <v>30</v>
      </c>
      <c r="H43" s="44"/>
      <c r="I43" s="44"/>
      <c r="J43" s="44"/>
      <c r="K43" s="44"/>
      <c r="L43" s="44"/>
      <c r="M43" s="44"/>
      <c r="N43" s="55"/>
      <c r="O43" s="75">
        <f t="shared" si="0"/>
        <v>366</v>
      </c>
    </row>
    <row r="44" spans="1:15" ht="21" customHeight="1">
      <c r="A44" s="102" t="s">
        <v>47</v>
      </c>
      <c r="B44" s="103"/>
      <c r="C44" s="7" t="s">
        <v>41</v>
      </c>
      <c r="D44" s="8">
        <v>87</v>
      </c>
      <c r="E44" s="9">
        <v>55</v>
      </c>
      <c r="F44" s="9">
        <v>17</v>
      </c>
      <c r="G44" s="9">
        <v>26</v>
      </c>
      <c r="H44" s="9"/>
      <c r="I44" s="9"/>
      <c r="J44" s="9"/>
      <c r="K44" s="9"/>
      <c r="L44" s="9"/>
      <c r="M44" s="9"/>
      <c r="N44" s="37"/>
      <c r="O44" s="73">
        <f t="shared" si="0"/>
        <v>185</v>
      </c>
    </row>
    <row r="45" spans="1:15" ht="21" customHeight="1">
      <c r="A45" s="104"/>
      <c r="B45" s="105"/>
      <c r="C45" s="10" t="s">
        <v>42</v>
      </c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32"/>
      <c r="O45" s="74">
        <f t="shared" si="0"/>
        <v>0</v>
      </c>
    </row>
    <row r="46" spans="1:15" ht="21" customHeight="1" thickBot="1">
      <c r="A46" s="106"/>
      <c r="B46" s="107"/>
      <c r="C46" s="13" t="s">
        <v>43</v>
      </c>
      <c r="D46" s="14">
        <f>SUM(D44:D45)</f>
        <v>87</v>
      </c>
      <c r="E46" s="44">
        <f>SUM(E44:E45)</f>
        <v>55</v>
      </c>
      <c r="F46" s="44">
        <f>SUM(F44:F45)</f>
        <v>17</v>
      </c>
      <c r="G46" s="44">
        <f>SUM(G44:G45)</f>
        <v>26</v>
      </c>
      <c r="H46" s="44"/>
      <c r="I46" s="44"/>
      <c r="J46" s="44"/>
      <c r="K46" s="44"/>
      <c r="L46" s="44"/>
      <c r="M46" s="44"/>
      <c r="N46" s="55"/>
      <c r="O46" s="75">
        <f t="shared" si="0"/>
        <v>185</v>
      </c>
    </row>
    <row r="47" spans="1:15" ht="21" customHeight="1" thickBot="1">
      <c r="A47" s="108" t="s">
        <v>48</v>
      </c>
      <c r="B47" s="109"/>
      <c r="C47" s="110"/>
      <c r="D47" s="15">
        <f>SUM(D46+D43+D40+D31+D22)</f>
        <v>4388</v>
      </c>
      <c r="E47" s="16">
        <f>SUM(E46+E43+E40+E31+E22)</f>
        <v>2381</v>
      </c>
      <c r="F47" s="16">
        <f>SUM(F46+F43+F40+F31+F22)</f>
        <v>983</v>
      </c>
      <c r="G47" s="16">
        <f>SUM(G46+G43+G40+G31+G22)</f>
        <v>1142</v>
      </c>
      <c r="H47" s="16"/>
      <c r="I47" s="16"/>
      <c r="J47" s="16"/>
      <c r="K47" s="16"/>
      <c r="L47" s="16"/>
      <c r="M47" s="16"/>
      <c r="N47" s="39"/>
      <c r="O47" s="73">
        <f t="shared" si="0"/>
        <v>8894</v>
      </c>
    </row>
    <row r="48" spans="1:15" ht="21" customHeight="1" thickBot="1">
      <c r="A48" s="108" t="s">
        <v>27</v>
      </c>
      <c r="B48" s="109"/>
      <c r="C48" s="110"/>
      <c r="D48" s="15">
        <v>81</v>
      </c>
      <c r="E48" s="16">
        <v>26</v>
      </c>
      <c r="F48" s="16">
        <v>11</v>
      </c>
      <c r="G48" s="16">
        <v>20</v>
      </c>
      <c r="H48" s="16"/>
      <c r="I48" s="16"/>
      <c r="J48" s="16"/>
      <c r="K48" s="16"/>
      <c r="L48" s="16"/>
      <c r="M48" s="16"/>
      <c r="N48" s="39"/>
      <c r="O48" s="73">
        <f t="shared" si="0"/>
        <v>138</v>
      </c>
    </row>
    <row r="49" spans="1:15" ht="21" customHeight="1" thickBot="1">
      <c r="A49" s="108" t="s">
        <v>49</v>
      </c>
      <c r="B49" s="109"/>
      <c r="C49" s="110"/>
      <c r="D49" s="15">
        <f>SUM(D47:D48)</f>
        <v>4469</v>
      </c>
      <c r="E49" s="16">
        <f>SUM(E47:E48)</f>
        <v>2407</v>
      </c>
      <c r="F49" s="16">
        <f>SUM(F47:F48)</f>
        <v>994</v>
      </c>
      <c r="G49" s="16">
        <f>SUM(G47:G48)</f>
        <v>1162</v>
      </c>
      <c r="H49" s="16"/>
      <c r="I49" s="16"/>
      <c r="J49" s="16"/>
      <c r="K49" s="16"/>
      <c r="L49" s="16"/>
      <c r="M49" s="16"/>
      <c r="N49" s="39"/>
      <c r="O49" s="73">
        <f t="shared" si="0"/>
        <v>9032</v>
      </c>
    </row>
    <row r="50" spans="1:15" ht="21" customHeight="1">
      <c r="A50" s="111" t="s">
        <v>29</v>
      </c>
      <c r="B50" s="123" t="s">
        <v>50</v>
      </c>
      <c r="C50" s="17" t="s">
        <v>51</v>
      </c>
      <c r="D50" s="18">
        <v>2364</v>
      </c>
      <c r="E50" s="19">
        <v>1391</v>
      </c>
      <c r="F50" s="19">
        <v>583</v>
      </c>
      <c r="G50" s="19">
        <v>643</v>
      </c>
      <c r="H50" s="19"/>
      <c r="I50" s="19"/>
      <c r="J50" s="19"/>
      <c r="K50" s="19"/>
      <c r="L50" s="19"/>
      <c r="M50" s="19"/>
      <c r="N50" s="35"/>
      <c r="O50" s="73">
        <f t="shared" si="0"/>
        <v>4981</v>
      </c>
    </row>
    <row r="51" spans="1:15" ht="21" customHeight="1">
      <c r="A51" s="112"/>
      <c r="B51" s="105"/>
      <c r="C51" s="10" t="s">
        <v>52</v>
      </c>
      <c r="D51" s="11">
        <v>1414</v>
      </c>
      <c r="E51" s="12">
        <v>773</v>
      </c>
      <c r="F51" s="12">
        <v>420</v>
      </c>
      <c r="G51" s="12">
        <v>512</v>
      </c>
      <c r="H51" s="12"/>
      <c r="I51" s="12"/>
      <c r="J51" s="12"/>
      <c r="K51" s="12"/>
      <c r="L51" s="12"/>
      <c r="M51" s="12"/>
      <c r="N51" s="32"/>
      <c r="O51" s="74">
        <f t="shared" si="0"/>
        <v>3119</v>
      </c>
    </row>
    <row r="52" spans="1:15" ht="21" customHeight="1">
      <c r="A52" s="112"/>
      <c r="B52" s="105"/>
      <c r="C52" s="10" t="s">
        <v>43</v>
      </c>
      <c r="D52" s="11">
        <f>SUM(D50:D51)</f>
        <v>3778</v>
      </c>
      <c r="E52" s="12">
        <f>SUM(E50:E51)</f>
        <v>2164</v>
      </c>
      <c r="F52" s="12">
        <f>SUM(F50:F51)</f>
        <v>1003</v>
      </c>
      <c r="G52" s="12">
        <f>SUM(G50:G51)</f>
        <v>1155</v>
      </c>
      <c r="H52" s="12"/>
      <c r="I52" s="12"/>
      <c r="J52" s="12"/>
      <c r="K52" s="12"/>
      <c r="L52" s="12"/>
      <c r="M52" s="12"/>
      <c r="N52" s="32"/>
      <c r="O52" s="75">
        <f t="shared" si="0"/>
        <v>8100</v>
      </c>
    </row>
    <row r="53" spans="1:15" ht="21" customHeight="1">
      <c r="A53" s="112"/>
      <c r="B53" s="98" t="s">
        <v>33</v>
      </c>
      <c r="C53" s="99"/>
      <c r="D53" s="11">
        <v>26</v>
      </c>
      <c r="E53" s="12">
        <v>8</v>
      </c>
      <c r="F53" s="12">
        <v>7</v>
      </c>
      <c r="G53" s="12">
        <v>6</v>
      </c>
      <c r="H53" s="12"/>
      <c r="I53" s="12"/>
      <c r="J53" s="12"/>
      <c r="K53" s="12"/>
      <c r="L53" s="12"/>
      <c r="M53" s="12"/>
      <c r="N53" s="32"/>
      <c r="O53" s="74">
        <f t="shared" si="0"/>
        <v>47</v>
      </c>
    </row>
    <row r="54" spans="1:15" ht="21" customHeight="1" thickBot="1">
      <c r="A54" s="113"/>
      <c r="B54" s="100" t="s">
        <v>34</v>
      </c>
      <c r="C54" s="101"/>
      <c r="D54" s="20">
        <v>139</v>
      </c>
      <c r="E54" s="21">
        <v>49</v>
      </c>
      <c r="F54" s="21">
        <v>26</v>
      </c>
      <c r="G54" s="21">
        <v>45</v>
      </c>
      <c r="H54" s="21"/>
      <c r="I54" s="21"/>
      <c r="J54" s="21"/>
      <c r="K54" s="21"/>
      <c r="L54" s="21"/>
      <c r="M54" s="21"/>
      <c r="N54" s="40"/>
      <c r="O54" s="75">
        <f t="shared" si="0"/>
        <v>259</v>
      </c>
    </row>
    <row r="55" spans="1:15" ht="21" customHeight="1" thickBot="1">
      <c r="A55" s="114" t="s">
        <v>54</v>
      </c>
      <c r="B55" s="115"/>
      <c r="C55" s="116"/>
      <c r="D55" s="15">
        <f>SUM(D52:D54)</f>
        <v>3943</v>
      </c>
      <c r="E55" s="16">
        <f>SUM(E52:E54)</f>
        <v>2221</v>
      </c>
      <c r="F55" s="16">
        <f>SUM(F52:F54)</f>
        <v>1036</v>
      </c>
      <c r="G55" s="16">
        <f>SUM(G52:G54)</f>
        <v>1206</v>
      </c>
      <c r="H55" s="16"/>
      <c r="I55" s="16"/>
      <c r="J55" s="16"/>
      <c r="K55" s="16"/>
      <c r="L55" s="16"/>
      <c r="M55" s="16"/>
      <c r="N55" s="39"/>
      <c r="O55" s="73">
        <f t="shared" si="0"/>
        <v>8406</v>
      </c>
    </row>
    <row r="56" spans="1:15" ht="23.25" customHeight="1" thickBot="1">
      <c r="A56" s="117" t="s">
        <v>35</v>
      </c>
      <c r="B56" s="118"/>
      <c r="C56" s="119"/>
      <c r="D56" s="77">
        <f>SUM(D49+D55)</f>
        <v>8412</v>
      </c>
      <c r="E56" s="77">
        <f>SUM(E49+E55)</f>
        <v>4628</v>
      </c>
      <c r="F56" s="78">
        <f>SUM(F55+F49)</f>
        <v>2030</v>
      </c>
      <c r="G56" s="78">
        <f>SUM(G55+G49)</f>
        <v>2368</v>
      </c>
      <c r="H56" s="78"/>
      <c r="I56" s="78"/>
      <c r="J56" s="78"/>
      <c r="K56" s="78"/>
      <c r="L56" s="78"/>
      <c r="M56" s="78"/>
      <c r="N56" s="82"/>
      <c r="O56" s="76">
        <f t="shared" si="0"/>
        <v>17438</v>
      </c>
    </row>
    <row r="59" spans="1:15" ht="13.5">
      <c r="A59" s="96" t="s">
        <v>179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13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</sheetData>
  <sheetProtection/>
  <mergeCells count="41">
    <mergeCell ref="A55:C55"/>
    <mergeCell ref="A44:B46"/>
    <mergeCell ref="A32:A40"/>
    <mergeCell ref="A11:A22"/>
    <mergeCell ref="B17:B19"/>
    <mergeCell ref="B14:B16"/>
    <mergeCell ref="B20:B22"/>
    <mergeCell ref="B29:B31"/>
    <mergeCell ref="A59:O60"/>
    <mergeCell ref="B38:B40"/>
    <mergeCell ref="B53:C53"/>
    <mergeCell ref="B54:C54"/>
    <mergeCell ref="A47:C47"/>
    <mergeCell ref="B26:B28"/>
    <mergeCell ref="A41:B43"/>
    <mergeCell ref="B50:B52"/>
    <mergeCell ref="A49:C49"/>
    <mergeCell ref="A56:C56"/>
    <mergeCell ref="O7:O10"/>
    <mergeCell ref="A8:A10"/>
    <mergeCell ref="B32:B34"/>
    <mergeCell ref="L7:L10"/>
    <mergeCell ref="I7:I10"/>
    <mergeCell ref="E7:E10"/>
    <mergeCell ref="A23:A31"/>
    <mergeCell ref="B8:B10"/>
    <mergeCell ref="B11:B13"/>
    <mergeCell ref="D7:D10"/>
    <mergeCell ref="C8:C10"/>
    <mergeCell ref="A48:C48"/>
    <mergeCell ref="A50:A54"/>
    <mergeCell ref="F7:F10"/>
    <mergeCell ref="A7:C7"/>
    <mergeCell ref="B35:B37"/>
    <mergeCell ref="B23:B25"/>
    <mergeCell ref="N7:N10"/>
    <mergeCell ref="M7:M10"/>
    <mergeCell ref="K7:K10"/>
    <mergeCell ref="J7:J10"/>
    <mergeCell ref="H7:H10"/>
    <mergeCell ref="G7:G10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F54" sqref="F54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5" ht="15" customHeight="1">
      <c r="A4" s="22"/>
      <c r="B4" s="22"/>
      <c r="C4" s="22"/>
      <c r="D4" s="22"/>
      <c r="E4" s="23"/>
    </row>
    <row r="5" spans="1:15" ht="15" customHeight="1">
      <c r="A5" s="6"/>
      <c r="B5" s="49" t="s">
        <v>64</v>
      </c>
      <c r="C5" s="50"/>
      <c r="D5" s="49"/>
      <c r="L5" s="53"/>
      <c r="M5" s="53"/>
      <c r="N5" s="53"/>
      <c r="O5" s="24"/>
    </row>
    <row r="6" spans="12:15" ht="15" customHeight="1" thickBot="1">
      <c r="L6" s="25"/>
      <c r="M6" s="25"/>
      <c r="N6" s="25"/>
      <c r="O6" s="25"/>
    </row>
    <row r="7" spans="1:15" ht="48" customHeight="1">
      <c r="A7" s="146" t="s">
        <v>61</v>
      </c>
      <c r="B7" s="147"/>
      <c r="C7" s="148"/>
      <c r="D7" s="158" t="s">
        <v>65</v>
      </c>
      <c r="E7" s="130" t="s">
        <v>66</v>
      </c>
      <c r="F7" s="130"/>
      <c r="G7" s="130"/>
      <c r="H7" s="130"/>
      <c r="I7" s="130"/>
      <c r="J7" s="130"/>
      <c r="K7" s="130"/>
      <c r="L7" s="130"/>
      <c r="M7" s="130"/>
      <c r="N7" s="169"/>
      <c r="O7" s="151" t="s">
        <v>67</v>
      </c>
    </row>
    <row r="8" spans="1:15" ht="13.5">
      <c r="A8" s="112" t="s">
        <v>37</v>
      </c>
      <c r="B8" s="124" t="s">
        <v>38</v>
      </c>
      <c r="C8" s="133" t="s">
        <v>39</v>
      </c>
      <c r="D8" s="159"/>
      <c r="E8" s="154"/>
      <c r="F8" s="154"/>
      <c r="G8" s="154"/>
      <c r="H8" s="154"/>
      <c r="I8" s="156"/>
      <c r="J8" s="156"/>
      <c r="K8" s="154"/>
      <c r="L8" s="154"/>
      <c r="M8" s="185"/>
      <c r="N8" s="170"/>
      <c r="O8" s="152"/>
    </row>
    <row r="9" spans="1:15" ht="13.5">
      <c r="A9" s="112"/>
      <c r="B9" s="124"/>
      <c r="C9" s="133"/>
      <c r="D9" s="159"/>
      <c r="E9" s="154"/>
      <c r="F9" s="154"/>
      <c r="G9" s="154"/>
      <c r="H9" s="154"/>
      <c r="I9" s="156"/>
      <c r="J9" s="156"/>
      <c r="K9" s="154"/>
      <c r="L9" s="154"/>
      <c r="M9" s="185"/>
      <c r="N9" s="170"/>
      <c r="O9" s="152"/>
    </row>
    <row r="10" spans="1:15" ht="18.75" customHeight="1" thickBot="1">
      <c r="A10" s="145"/>
      <c r="B10" s="125"/>
      <c r="C10" s="134"/>
      <c r="D10" s="160"/>
      <c r="E10" s="155"/>
      <c r="F10" s="155"/>
      <c r="G10" s="155"/>
      <c r="H10" s="155"/>
      <c r="I10" s="157"/>
      <c r="J10" s="157"/>
      <c r="K10" s="155"/>
      <c r="L10" s="155"/>
      <c r="M10" s="186"/>
      <c r="N10" s="171"/>
      <c r="O10" s="153"/>
    </row>
    <row r="11" spans="1:15" ht="21" customHeight="1">
      <c r="A11" s="120" t="s">
        <v>68</v>
      </c>
      <c r="B11" s="126" t="s">
        <v>40</v>
      </c>
      <c r="C11" s="7" t="s">
        <v>41</v>
      </c>
      <c r="D11" s="8">
        <v>202</v>
      </c>
      <c r="E11" s="9">
        <v>246</v>
      </c>
      <c r="F11" s="9"/>
      <c r="G11" s="9"/>
      <c r="H11" s="9"/>
      <c r="I11" s="9"/>
      <c r="J11" s="9"/>
      <c r="K11" s="9"/>
      <c r="L11" s="9"/>
      <c r="M11" s="37"/>
      <c r="N11" s="37"/>
      <c r="O11" s="79">
        <f aca="true" t="shared" si="0" ref="O11:O55">SUM(D11:N11)</f>
        <v>448</v>
      </c>
    </row>
    <row r="12" spans="1:15" ht="21" customHeight="1">
      <c r="A12" s="121"/>
      <c r="B12" s="124"/>
      <c r="C12" s="10" t="s">
        <v>42</v>
      </c>
      <c r="D12" s="11">
        <v>43</v>
      </c>
      <c r="E12" s="12">
        <v>17</v>
      </c>
      <c r="F12" s="12"/>
      <c r="G12" s="12"/>
      <c r="H12" s="12"/>
      <c r="I12" s="12"/>
      <c r="J12" s="12"/>
      <c r="K12" s="12"/>
      <c r="L12" s="12"/>
      <c r="M12" s="32"/>
      <c r="N12" s="41"/>
      <c r="O12" s="74">
        <f t="shared" si="0"/>
        <v>60</v>
      </c>
    </row>
    <row r="13" spans="1:15" ht="21" customHeight="1">
      <c r="A13" s="121"/>
      <c r="B13" s="124"/>
      <c r="C13" s="10" t="s">
        <v>43</v>
      </c>
      <c r="D13" s="11">
        <f>SUM(D11:D12)</f>
        <v>245</v>
      </c>
      <c r="E13" s="12">
        <f>SUM(E11:E12)</f>
        <v>263</v>
      </c>
      <c r="F13" s="12"/>
      <c r="G13" s="12"/>
      <c r="H13" s="12"/>
      <c r="I13" s="12"/>
      <c r="J13" s="12"/>
      <c r="K13" s="12"/>
      <c r="L13" s="12"/>
      <c r="M13" s="32"/>
      <c r="N13" s="41"/>
      <c r="O13" s="74">
        <f t="shared" si="0"/>
        <v>508</v>
      </c>
    </row>
    <row r="14" spans="1:15" ht="21" customHeight="1">
      <c r="A14" s="121"/>
      <c r="B14" s="124" t="s">
        <v>44</v>
      </c>
      <c r="C14" s="10" t="s">
        <v>41</v>
      </c>
      <c r="D14" s="11">
        <v>389</v>
      </c>
      <c r="E14" s="12">
        <v>257</v>
      </c>
      <c r="F14" s="12"/>
      <c r="G14" s="12"/>
      <c r="H14" s="12"/>
      <c r="I14" s="12"/>
      <c r="J14" s="12"/>
      <c r="K14" s="12"/>
      <c r="L14" s="12"/>
      <c r="M14" s="32"/>
      <c r="N14" s="41"/>
      <c r="O14" s="74">
        <f t="shared" si="0"/>
        <v>646</v>
      </c>
    </row>
    <row r="15" spans="1:15" ht="21" customHeight="1">
      <c r="A15" s="121"/>
      <c r="B15" s="124"/>
      <c r="C15" s="10" t="s">
        <v>42</v>
      </c>
      <c r="D15" s="11">
        <v>6</v>
      </c>
      <c r="E15" s="12">
        <v>1</v>
      </c>
      <c r="F15" s="12"/>
      <c r="G15" s="12"/>
      <c r="H15" s="12"/>
      <c r="I15" s="12"/>
      <c r="J15" s="12"/>
      <c r="K15" s="12"/>
      <c r="L15" s="12"/>
      <c r="M15" s="32"/>
      <c r="N15" s="41"/>
      <c r="O15" s="74">
        <f t="shared" si="0"/>
        <v>7</v>
      </c>
    </row>
    <row r="16" spans="1:15" ht="21" customHeight="1">
      <c r="A16" s="121"/>
      <c r="B16" s="124"/>
      <c r="C16" s="10" t="s">
        <v>43</v>
      </c>
      <c r="D16" s="11">
        <f>SUM(D14:D15)</f>
        <v>395</v>
      </c>
      <c r="E16" s="12">
        <f>SUM(E14:E15)</f>
        <v>258</v>
      </c>
      <c r="F16" s="12"/>
      <c r="G16" s="12"/>
      <c r="H16" s="12"/>
      <c r="I16" s="12"/>
      <c r="J16" s="12"/>
      <c r="K16" s="12"/>
      <c r="L16" s="12"/>
      <c r="M16" s="32"/>
      <c r="N16" s="41"/>
      <c r="O16" s="74">
        <f t="shared" si="0"/>
        <v>653</v>
      </c>
    </row>
    <row r="17" spans="1:15" ht="21" customHeight="1">
      <c r="A17" s="121"/>
      <c r="B17" s="124" t="s">
        <v>45</v>
      </c>
      <c r="C17" s="10" t="s">
        <v>41</v>
      </c>
      <c r="D17" s="11">
        <v>1</v>
      </c>
      <c r="E17" s="12">
        <v>1</v>
      </c>
      <c r="F17" s="12"/>
      <c r="G17" s="12"/>
      <c r="H17" s="12"/>
      <c r="I17" s="12"/>
      <c r="J17" s="12"/>
      <c r="K17" s="12"/>
      <c r="L17" s="12"/>
      <c r="M17" s="32"/>
      <c r="N17" s="41"/>
      <c r="O17" s="74">
        <f t="shared" si="0"/>
        <v>2</v>
      </c>
    </row>
    <row r="18" spans="1:15" ht="21" customHeight="1">
      <c r="A18" s="121"/>
      <c r="B18" s="124"/>
      <c r="C18" s="10" t="s">
        <v>42</v>
      </c>
      <c r="D18" s="11">
        <v>1</v>
      </c>
      <c r="E18" s="12"/>
      <c r="F18" s="12"/>
      <c r="G18" s="12"/>
      <c r="H18" s="12"/>
      <c r="I18" s="12"/>
      <c r="J18" s="12"/>
      <c r="K18" s="12"/>
      <c r="L18" s="12"/>
      <c r="M18" s="32"/>
      <c r="N18" s="41"/>
      <c r="O18" s="74">
        <f t="shared" si="0"/>
        <v>1</v>
      </c>
    </row>
    <row r="19" spans="1:15" ht="21" customHeight="1">
      <c r="A19" s="121"/>
      <c r="B19" s="124"/>
      <c r="C19" s="10" t="s">
        <v>43</v>
      </c>
      <c r="D19" s="11">
        <f>SUM(D17:D18)</f>
        <v>2</v>
      </c>
      <c r="E19" s="12">
        <f>SUM(E17:E18)</f>
        <v>1</v>
      </c>
      <c r="F19" s="12"/>
      <c r="G19" s="12"/>
      <c r="H19" s="12"/>
      <c r="I19" s="12"/>
      <c r="J19" s="12"/>
      <c r="K19" s="12"/>
      <c r="L19" s="12"/>
      <c r="M19" s="32"/>
      <c r="N19" s="41"/>
      <c r="O19" s="74">
        <f t="shared" si="0"/>
        <v>3</v>
      </c>
    </row>
    <row r="20" spans="1:15" ht="21" customHeight="1">
      <c r="A20" s="121"/>
      <c r="B20" s="124" t="s">
        <v>69</v>
      </c>
      <c r="C20" s="10" t="s">
        <v>41</v>
      </c>
      <c r="D20" s="11">
        <f aca="true" t="shared" si="1" ref="D20:E22">D11+D14+D17</f>
        <v>592</v>
      </c>
      <c r="E20" s="11">
        <f t="shared" si="1"/>
        <v>504</v>
      </c>
      <c r="F20" s="11"/>
      <c r="G20" s="11"/>
      <c r="H20" s="11"/>
      <c r="I20" s="11"/>
      <c r="J20" s="11"/>
      <c r="K20" s="11"/>
      <c r="L20" s="11"/>
      <c r="M20" s="54"/>
      <c r="N20" s="41"/>
      <c r="O20" s="74">
        <f t="shared" si="0"/>
        <v>1096</v>
      </c>
    </row>
    <row r="21" spans="1:15" ht="21" customHeight="1">
      <c r="A21" s="121"/>
      <c r="B21" s="124"/>
      <c r="C21" s="10" t="s">
        <v>42</v>
      </c>
      <c r="D21" s="11">
        <f t="shared" si="1"/>
        <v>50</v>
      </c>
      <c r="E21" s="11">
        <f t="shared" si="1"/>
        <v>18</v>
      </c>
      <c r="F21" s="11"/>
      <c r="G21" s="11"/>
      <c r="H21" s="11"/>
      <c r="I21" s="11"/>
      <c r="J21" s="11"/>
      <c r="K21" s="11"/>
      <c r="L21" s="11"/>
      <c r="M21" s="54"/>
      <c r="N21" s="41"/>
      <c r="O21" s="74">
        <f t="shared" si="0"/>
        <v>68</v>
      </c>
    </row>
    <row r="22" spans="1:15" ht="21" customHeight="1" thickBot="1">
      <c r="A22" s="122"/>
      <c r="B22" s="125"/>
      <c r="C22" s="13" t="s">
        <v>43</v>
      </c>
      <c r="D22" s="11">
        <f t="shared" si="1"/>
        <v>642</v>
      </c>
      <c r="E22" s="11">
        <f t="shared" si="1"/>
        <v>522</v>
      </c>
      <c r="F22" s="11"/>
      <c r="G22" s="11"/>
      <c r="H22" s="11"/>
      <c r="I22" s="11"/>
      <c r="J22" s="11"/>
      <c r="K22" s="11"/>
      <c r="L22" s="11"/>
      <c r="M22" s="54"/>
      <c r="N22" s="41"/>
      <c r="O22" s="74">
        <f t="shared" si="0"/>
        <v>1164</v>
      </c>
    </row>
    <row r="23" spans="1:15" ht="21" customHeight="1">
      <c r="A23" s="120" t="s">
        <v>70</v>
      </c>
      <c r="B23" s="126" t="s">
        <v>40</v>
      </c>
      <c r="C23" s="7" t="s">
        <v>41</v>
      </c>
      <c r="D23" s="8">
        <v>3</v>
      </c>
      <c r="E23" s="9">
        <v>13</v>
      </c>
      <c r="F23" s="9"/>
      <c r="G23" s="9"/>
      <c r="H23" s="9"/>
      <c r="I23" s="9"/>
      <c r="J23" s="9"/>
      <c r="K23" s="9"/>
      <c r="L23" s="9"/>
      <c r="M23" s="37"/>
      <c r="N23" s="43"/>
      <c r="O23" s="79">
        <f t="shared" si="0"/>
        <v>16</v>
      </c>
    </row>
    <row r="24" spans="1:15" ht="21" customHeight="1">
      <c r="A24" s="121"/>
      <c r="B24" s="124"/>
      <c r="C24" s="10" t="s">
        <v>42</v>
      </c>
      <c r="D24" s="11">
        <v>29</v>
      </c>
      <c r="E24" s="12">
        <v>3</v>
      </c>
      <c r="F24" s="12"/>
      <c r="G24" s="12"/>
      <c r="H24" s="12"/>
      <c r="I24" s="12"/>
      <c r="J24" s="12"/>
      <c r="K24" s="12"/>
      <c r="L24" s="12"/>
      <c r="M24" s="32"/>
      <c r="N24" s="41"/>
      <c r="O24" s="74">
        <f t="shared" si="0"/>
        <v>32</v>
      </c>
    </row>
    <row r="25" spans="1:15" ht="21" customHeight="1">
      <c r="A25" s="121"/>
      <c r="B25" s="124"/>
      <c r="C25" s="10" t="s">
        <v>43</v>
      </c>
      <c r="D25" s="11">
        <f>SUM(D23:D24)</f>
        <v>32</v>
      </c>
      <c r="E25" s="12">
        <f>SUM(E23:E24)</f>
        <v>16</v>
      </c>
      <c r="F25" s="12"/>
      <c r="G25" s="12"/>
      <c r="H25" s="12"/>
      <c r="I25" s="12"/>
      <c r="J25" s="12"/>
      <c r="K25" s="12"/>
      <c r="L25" s="12"/>
      <c r="M25" s="32"/>
      <c r="N25" s="41"/>
      <c r="O25" s="74">
        <f t="shared" si="0"/>
        <v>48</v>
      </c>
    </row>
    <row r="26" spans="1:15" ht="21" customHeight="1">
      <c r="A26" s="121"/>
      <c r="B26" s="124" t="s">
        <v>44</v>
      </c>
      <c r="C26" s="10" t="s">
        <v>41</v>
      </c>
      <c r="D26" s="11">
        <v>16</v>
      </c>
      <c r="E26" s="12">
        <v>27</v>
      </c>
      <c r="F26" s="12"/>
      <c r="G26" s="12"/>
      <c r="H26" s="12"/>
      <c r="I26" s="12"/>
      <c r="J26" s="12"/>
      <c r="K26" s="12"/>
      <c r="L26" s="12"/>
      <c r="M26" s="32"/>
      <c r="N26" s="41"/>
      <c r="O26" s="74">
        <f t="shared" si="0"/>
        <v>43</v>
      </c>
    </row>
    <row r="27" spans="1:15" ht="21" customHeight="1">
      <c r="A27" s="121"/>
      <c r="B27" s="124"/>
      <c r="C27" s="10" t="s">
        <v>42</v>
      </c>
      <c r="D27" s="11">
        <v>14</v>
      </c>
      <c r="E27" s="12">
        <v>4</v>
      </c>
      <c r="F27" s="12"/>
      <c r="G27" s="12"/>
      <c r="H27" s="12"/>
      <c r="I27" s="12"/>
      <c r="J27" s="12"/>
      <c r="K27" s="12"/>
      <c r="L27" s="12"/>
      <c r="M27" s="32"/>
      <c r="N27" s="41"/>
      <c r="O27" s="74">
        <f t="shared" si="0"/>
        <v>18</v>
      </c>
    </row>
    <row r="28" spans="1:15" ht="21" customHeight="1">
      <c r="A28" s="121"/>
      <c r="B28" s="124"/>
      <c r="C28" s="10" t="s">
        <v>43</v>
      </c>
      <c r="D28" s="11">
        <f>SUM(D26:D27)</f>
        <v>30</v>
      </c>
      <c r="E28" s="12">
        <f>SUM(E26:E27)</f>
        <v>31</v>
      </c>
      <c r="F28" s="12"/>
      <c r="G28" s="12"/>
      <c r="H28" s="12"/>
      <c r="I28" s="12"/>
      <c r="J28" s="12"/>
      <c r="K28" s="12"/>
      <c r="L28" s="12"/>
      <c r="M28" s="32"/>
      <c r="N28" s="41"/>
      <c r="O28" s="74">
        <f t="shared" si="0"/>
        <v>61</v>
      </c>
    </row>
    <row r="29" spans="1:15" ht="21" customHeight="1">
      <c r="A29" s="121"/>
      <c r="B29" s="124" t="s">
        <v>69</v>
      </c>
      <c r="C29" s="10" t="s">
        <v>41</v>
      </c>
      <c r="D29" s="11">
        <f aca="true" t="shared" si="2" ref="D29:E31">D23+D26</f>
        <v>19</v>
      </c>
      <c r="E29" s="11">
        <f t="shared" si="2"/>
        <v>40</v>
      </c>
      <c r="F29" s="11"/>
      <c r="G29" s="11"/>
      <c r="H29" s="11"/>
      <c r="I29" s="11"/>
      <c r="J29" s="11"/>
      <c r="K29" s="11"/>
      <c r="L29" s="11"/>
      <c r="M29" s="54"/>
      <c r="N29" s="41"/>
      <c r="O29" s="74">
        <f t="shared" si="0"/>
        <v>59</v>
      </c>
    </row>
    <row r="30" spans="1:15" ht="21" customHeight="1">
      <c r="A30" s="121"/>
      <c r="B30" s="124"/>
      <c r="C30" s="10" t="s">
        <v>42</v>
      </c>
      <c r="D30" s="11">
        <f t="shared" si="2"/>
        <v>43</v>
      </c>
      <c r="E30" s="11">
        <f t="shared" si="2"/>
        <v>7</v>
      </c>
      <c r="F30" s="11"/>
      <c r="G30" s="11"/>
      <c r="H30" s="11"/>
      <c r="I30" s="11"/>
      <c r="J30" s="11"/>
      <c r="K30" s="11"/>
      <c r="L30" s="11"/>
      <c r="M30" s="54"/>
      <c r="N30" s="41"/>
      <c r="O30" s="74">
        <f t="shared" si="0"/>
        <v>50</v>
      </c>
    </row>
    <row r="31" spans="1:15" ht="21" customHeight="1" thickBot="1">
      <c r="A31" s="122"/>
      <c r="B31" s="125"/>
      <c r="C31" s="13" t="s">
        <v>43</v>
      </c>
      <c r="D31" s="11">
        <f t="shared" si="2"/>
        <v>62</v>
      </c>
      <c r="E31" s="11">
        <f t="shared" si="2"/>
        <v>47</v>
      </c>
      <c r="F31" s="11"/>
      <c r="G31" s="11"/>
      <c r="H31" s="11"/>
      <c r="I31" s="11"/>
      <c r="J31" s="11"/>
      <c r="K31" s="11"/>
      <c r="L31" s="11"/>
      <c r="M31" s="54"/>
      <c r="N31" s="41"/>
      <c r="O31" s="74">
        <f t="shared" si="0"/>
        <v>109</v>
      </c>
    </row>
    <row r="32" spans="1:15" ht="21" customHeight="1">
      <c r="A32" s="120" t="s">
        <v>71</v>
      </c>
      <c r="B32" s="126" t="s">
        <v>40</v>
      </c>
      <c r="C32" s="7" t="s">
        <v>41</v>
      </c>
      <c r="D32" s="8">
        <v>1024</v>
      </c>
      <c r="E32" s="9">
        <v>946</v>
      </c>
      <c r="F32" s="9"/>
      <c r="G32" s="9"/>
      <c r="H32" s="9"/>
      <c r="I32" s="9"/>
      <c r="J32" s="9"/>
      <c r="K32" s="9"/>
      <c r="L32" s="9"/>
      <c r="M32" s="37"/>
      <c r="N32" s="43"/>
      <c r="O32" s="79">
        <f t="shared" si="0"/>
        <v>1970</v>
      </c>
    </row>
    <row r="33" spans="1:15" ht="21" customHeight="1">
      <c r="A33" s="121"/>
      <c r="B33" s="124"/>
      <c r="C33" s="10" t="s">
        <v>42</v>
      </c>
      <c r="D33" s="11">
        <v>1</v>
      </c>
      <c r="E33" s="12"/>
      <c r="F33" s="12"/>
      <c r="G33" s="12"/>
      <c r="H33" s="12"/>
      <c r="I33" s="12"/>
      <c r="J33" s="12"/>
      <c r="K33" s="12"/>
      <c r="L33" s="12"/>
      <c r="M33" s="32"/>
      <c r="N33" s="41"/>
      <c r="O33" s="89">
        <f t="shared" si="0"/>
        <v>1</v>
      </c>
    </row>
    <row r="34" spans="1:15" ht="21" customHeight="1">
      <c r="A34" s="121"/>
      <c r="B34" s="124"/>
      <c r="C34" s="10" t="s">
        <v>43</v>
      </c>
      <c r="D34" s="11">
        <f>SUM(D32:D33)</f>
        <v>1025</v>
      </c>
      <c r="E34" s="12">
        <f>SUM(E32:E33)</f>
        <v>946</v>
      </c>
      <c r="F34" s="12"/>
      <c r="G34" s="12"/>
      <c r="H34" s="12"/>
      <c r="I34" s="12"/>
      <c r="J34" s="12"/>
      <c r="K34" s="12"/>
      <c r="L34" s="12"/>
      <c r="M34" s="32"/>
      <c r="N34" s="41"/>
      <c r="O34" s="89">
        <f t="shared" si="0"/>
        <v>1971</v>
      </c>
    </row>
    <row r="35" spans="1:15" ht="21" customHeight="1">
      <c r="A35" s="121"/>
      <c r="B35" s="124" t="s">
        <v>44</v>
      </c>
      <c r="C35" s="10" t="s">
        <v>41</v>
      </c>
      <c r="D35" s="11">
        <v>1856</v>
      </c>
      <c r="E35" s="12">
        <v>1549</v>
      </c>
      <c r="F35" s="12"/>
      <c r="G35" s="12"/>
      <c r="H35" s="12"/>
      <c r="I35" s="12"/>
      <c r="J35" s="12"/>
      <c r="K35" s="12"/>
      <c r="L35" s="12"/>
      <c r="M35" s="32"/>
      <c r="N35" s="41"/>
      <c r="O35" s="74">
        <f t="shared" si="0"/>
        <v>3405</v>
      </c>
    </row>
    <row r="36" spans="1:15" ht="21" customHeight="1">
      <c r="A36" s="121"/>
      <c r="B36" s="124"/>
      <c r="C36" s="10" t="s">
        <v>42</v>
      </c>
      <c r="D36" s="11">
        <v>12</v>
      </c>
      <c r="E36" s="12">
        <v>6</v>
      </c>
      <c r="F36" s="12"/>
      <c r="G36" s="12"/>
      <c r="H36" s="12"/>
      <c r="I36" s="12"/>
      <c r="J36" s="12"/>
      <c r="K36" s="12"/>
      <c r="L36" s="12"/>
      <c r="M36" s="32"/>
      <c r="N36" s="41"/>
      <c r="O36" s="74">
        <f t="shared" si="0"/>
        <v>18</v>
      </c>
    </row>
    <row r="37" spans="1:15" ht="21" customHeight="1">
      <c r="A37" s="121"/>
      <c r="B37" s="124"/>
      <c r="C37" s="10" t="s">
        <v>43</v>
      </c>
      <c r="D37" s="11">
        <f>SUM(D35:D36)</f>
        <v>1868</v>
      </c>
      <c r="E37" s="12">
        <f>SUM(E35:E36)</f>
        <v>1555</v>
      </c>
      <c r="F37" s="12"/>
      <c r="G37" s="12"/>
      <c r="H37" s="12"/>
      <c r="I37" s="12"/>
      <c r="J37" s="12"/>
      <c r="K37" s="12"/>
      <c r="L37" s="12"/>
      <c r="M37" s="32"/>
      <c r="N37" s="41"/>
      <c r="O37" s="74">
        <f t="shared" si="0"/>
        <v>3423</v>
      </c>
    </row>
    <row r="38" spans="1:15" ht="21" customHeight="1">
      <c r="A38" s="121"/>
      <c r="B38" s="124" t="s">
        <v>69</v>
      </c>
      <c r="C38" s="10" t="s">
        <v>41</v>
      </c>
      <c r="D38" s="11">
        <f aca="true" t="shared" si="3" ref="D38:E40">D32+D35</f>
        <v>2880</v>
      </c>
      <c r="E38" s="11">
        <f t="shared" si="3"/>
        <v>2495</v>
      </c>
      <c r="F38" s="11"/>
      <c r="G38" s="11"/>
      <c r="H38" s="11"/>
      <c r="I38" s="11"/>
      <c r="J38" s="11"/>
      <c r="K38" s="11"/>
      <c r="L38" s="11"/>
      <c r="M38" s="54"/>
      <c r="N38" s="41"/>
      <c r="O38" s="74">
        <f t="shared" si="0"/>
        <v>5375</v>
      </c>
    </row>
    <row r="39" spans="1:15" ht="21" customHeight="1">
      <c r="A39" s="121"/>
      <c r="B39" s="124"/>
      <c r="C39" s="10" t="s">
        <v>42</v>
      </c>
      <c r="D39" s="11">
        <f t="shared" si="3"/>
        <v>13</v>
      </c>
      <c r="E39" s="11">
        <f t="shared" si="3"/>
        <v>6</v>
      </c>
      <c r="F39" s="11"/>
      <c r="G39" s="11"/>
      <c r="H39" s="11"/>
      <c r="I39" s="11"/>
      <c r="J39" s="11"/>
      <c r="K39" s="11"/>
      <c r="L39" s="11"/>
      <c r="M39" s="54"/>
      <c r="N39" s="41"/>
      <c r="O39" s="74">
        <f t="shared" si="0"/>
        <v>19</v>
      </c>
    </row>
    <row r="40" spans="1:15" ht="21" customHeight="1" thickBot="1">
      <c r="A40" s="122"/>
      <c r="B40" s="125"/>
      <c r="C40" s="13" t="s">
        <v>43</v>
      </c>
      <c r="D40" s="11">
        <f t="shared" si="3"/>
        <v>2893</v>
      </c>
      <c r="E40" s="11">
        <f t="shared" si="3"/>
        <v>2501</v>
      </c>
      <c r="F40" s="11"/>
      <c r="G40" s="11"/>
      <c r="H40" s="11"/>
      <c r="I40" s="11"/>
      <c r="J40" s="11"/>
      <c r="K40" s="11"/>
      <c r="L40" s="11"/>
      <c r="M40" s="54"/>
      <c r="N40" s="41"/>
      <c r="O40" s="74">
        <f t="shared" si="0"/>
        <v>5394</v>
      </c>
    </row>
    <row r="41" spans="1:15" ht="21" customHeight="1">
      <c r="A41" s="179" t="s">
        <v>46</v>
      </c>
      <c r="B41" s="180"/>
      <c r="C41" s="7" t="s">
        <v>41</v>
      </c>
      <c r="D41" s="8">
        <v>143</v>
      </c>
      <c r="E41" s="9">
        <v>150</v>
      </c>
      <c r="F41" s="9"/>
      <c r="G41" s="9"/>
      <c r="H41" s="9"/>
      <c r="I41" s="9"/>
      <c r="J41" s="9"/>
      <c r="K41" s="9"/>
      <c r="L41" s="9"/>
      <c r="M41" s="37"/>
      <c r="N41" s="43"/>
      <c r="O41" s="73">
        <f t="shared" si="0"/>
        <v>293</v>
      </c>
    </row>
    <row r="42" spans="1:15" ht="21" customHeight="1">
      <c r="A42" s="181"/>
      <c r="B42" s="182"/>
      <c r="C42" s="10" t="s">
        <v>42</v>
      </c>
      <c r="D42" s="11">
        <v>51</v>
      </c>
      <c r="E42" s="12">
        <v>7</v>
      </c>
      <c r="F42" s="12"/>
      <c r="G42" s="12"/>
      <c r="H42" s="12"/>
      <c r="I42" s="12"/>
      <c r="J42" s="12"/>
      <c r="K42" s="12"/>
      <c r="L42" s="12"/>
      <c r="M42" s="32"/>
      <c r="N42" s="41"/>
      <c r="O42" s="74">
        <f t="shared" si="0"/>
        <v>58</v>
      </c>
    </row>
    <row r="43" spans="1:15" ht="21" customHeight="1" thickBot="1">
      <c r="A43" s="183"/>
      <c r="B43" s="184"/>
      <c r="C43" s="13" t="s">
        <v>43</v>
      </c>
      <c r="D43" s="14">
        <f>SUM(D41:D42)</f>
        <v>194</v>
      </c>
      <c r="E43" s="44">
        <f>SUM(E41:E42)</f>
        <v>157</v>
      </c>
      <c r="F43" s="44"/>
      <c r="G43" s="44"/>
      <c r="H43" s="44"/>
      <c r="I43" s="44"/>
      <c r="J43" s="44"/>
      <c r="K43" s="44"/>
      <c r="L43" s="44"/>
      <c r="M43" s="55"/>
      <c r="N43" s="45"/>
      <c r="O43" s="74">
        <f t="shared" si="0"/>
        <v>351</v>
      </c>
    </row>
    <row r="44" spans="1:15" ht="21" customHeight="1">
      <c r="A44" s="102" t="s">
        <v>47</v>
      </c>
      <c r="B44" s="103"/>
      <c r="C44" s="7" t="s">
        <v>41</v>
      </c>
      <c r="D44" s="8">
        <v>108</v>
      </c>
      <c r="E44" s="9">
        <v>60</v>
      </c>
      <c r="F44" s="9"/>
      <c r="G44" s="9"/>
      <c r="H44" s="9"/>
      <c r="I44" s="9"/>
      <c r="J44" s="9"/>
      <c r="K44" s="9"/>
      <c r="L44" s="9"/>
      <c r="M44" s="37"/>
      <c r="N44" s="43"/>
      <c r="O44" s="73">
        <f t="shared" si="0"/>
        <v>168</v>
      </c>
    </row>
    <row r="45" spans="1:15" ht="21" customHeight="1">
      <c r="A45" s="104"/>
      <c r="B45" s="105"/>
      <c r="C45" s="10" t="s">
        <v>42</v>
      </c>
      <c r="D45" s="11"/>
      <c r="E45" s="12"/>
      <c r="F45" s="12"/>
      <c r="G45" s="12"/>
      <c r="H45" s="12"/>
      <c r="I45" s="12"/>
      <c r="J45" s="12"/>
      <c r="K45" s="12"/>
      <c r="L45" s="12"/>
      <c r="M45" s="32"/>
      <c r="N45" s="41"/>
      <c r="O45" s="74">
        <f t="shared" si="0"/>
        <v>0</v>
      </c>
    </row>
    <row r="46" spans="1:15" ht="21" customHeight="1" thickBot="1">
      <c r="A46" s="106"/>
      <c r="B46" s="107"/>
      <c r="C46" s="13" t="s">
        <v>43</v>
      </c>
      <c r="D46" s="14">
        <f>SUM(D44:D45)</f>
        <v>108</v>
      </c>
      <c r="E46" s="44">
        <f>SUM(E44:E45)</f>
        <v>60</v>
      </c>
      <c r="F46" s="44"/>
      <c r="G46" s="44"/>
      <c r="H46" s="44"/>
      <c r="I46" s="44"/>
      <c r="J46" s="44"/>
      <c r="K46" s="44"/>
      <c r="L46" s="44"/>
      <c r="M46" s="55"/>
      <c r="N46" s="45"/>
      <c r="O46" s="80">
        <f t="shared" si="0"/>
        <v>168</v>
      </c>
    </row>
    <row r="47" spans="1:15" ht="21" customHeight="1" thickBot="1">
      <c r="A47" s="108" t="s">
        <v>48</v>
      </c>
      <c r="B47" s="109"/>
      <c r="C47" s="110"/>
      <c r="D47" s="15">
        <f>SUM(D46+D43+D40+D31+D22)</f>
        <v>3899</v>
      </c>
      <c r="E47" s="16">
        <f>SUM(E46+E43+E40+E31+E22)</f>
        <v>3287</v>
      </c>
      <c r="F47" s="16"/>
      <c r="G47" s="16"/>
      <c r="H47" s="16"/>
      <c r="I47" s="16"/>
      <c r="J47" s="16"/>
      <c r="K47" s="16"/>
      <c r="L47" s="16"/>
      <c r="M47" s="39"/>
      <c r="N47" s="48"/>
      <c r="O47" s="89">
        <f t="shared" si="0"/>
        <v>7186</v>
      </c>
    </row>
    <row r="48" spans="1:15" ht="21" customHeight="1" thickBot="1">
      <c r="A48" s="108" t="s">
        <v>72</v>
      </c>
      <c r="B48" s="109"/>
      <c r="C48" s="110"/>
      <c r="D48" s="15">
        <v>50</v>
      </c>
      <c r="E48" s="16">
        <v>21</v>
      </c>
      <c r="F48" s="16"/>
      <c r="G48" s="16"/>
      <c r="H48" s="16"/>
      <c r="I48" s="16"/>
      <c r="J48" s="16"/>
      <c r="K48" s="16"/>
      <c r="L48" s="16"/>
      <c r="M48" s="39"/>
      <c r="N48" s="48"/>
      <c r="O48" s="76">
        <f t="shared" si="0"/>
        <v>71</v>
      </c>
    </row>
    <row r="49" spans="1:15" ht="21" customHeight="1" thickBot="1">
      <c r="A49" s="108" t="s">
        <v>49</v>
      </c>
      <c r="B49" s="109"/>
      <c r="C49" s="110"/>
      <c r="D49" s="15">
        <f>SUM(D47:D48)</f>
        <v>3949</v>
      </c>
      <c r="E49" s="16">
        <f>SUM(E47:E48)</f>
        <v>3308</v>
      </c>
      <c r="F49" s="16"/>
      <c r="G49" s="16"/>
      <c r="H49" s="16"/>
      <c r="I49" s="16"/>
      <c r="J49" s="16"/>
      <c r="K49" s="16"/>
      <c r="L49" s="16"/>
      <c r="M49" s="39"/>
      <c r="N49" s="48"/>
      <c r="O49" s="76">
        <f t="shared" si="0"/>
        <v>7257</v>
      </c>
    </row>
    <row r="50" spans="1:15" ht="21" customHeight="1">
      <c r="A50" s="111" t="s">
        <v>73</v>
      </c>
      <c r="B50" s="123" t="s">
        <v>50</v>
      </c>
      <c r="C50" s="17" t="s">
        <v>51</v>
      </c>
      <c r="D50" s="18">
        <v>2439</v>
      </c>
      <c r="E50" s="19">
        <v>1801</v>
      </c>
      <c r="F50" s="19"/>
      <c r="G50" s="19"/>
      <c r="H50" s="19"/>
      <c r="I50" s="19"/>
      <c r="J50" s="19"/>
      <c r="K50" s="19"/>
      <c r="L50" s="19"/>
      <c r="M50" s="35"/>
      <c r="N50" s="46"/>
      <c r="O50" s="89">
        <f t="shared" si="0"/>
        <v>4240</v>
      </c>
    </row>
    <row r="51" spans="1:15" ht="21" customHeight="1">
      <c r="A51" s="112"/>
      <c r="B51" s="105"/>
      <c r="C51" s="10" t="s">
        <v>52</v>
      </c>
      <c r="D51" s="11">
        <v>1790</v>
      </c>
      <c r="E51" s="12">
        <v>1642</v>
      </c>
      <c r="F51" s="12"/>
      <c r="G51" s="12"/>
      <c r="H51" s="12"/>
      <c r="I51" s="12"/>
      <c r="J51" s="12"/>
      <c r="K51" s="12"/>
      <c r="L51" s="12"/>
      <c r="M51" s="32"/>
      <c r="N51" s="41"/>
      <c r="O51" s="74">
        <f t="shared" si="0"/>
        <v>3432</v>
      </c>
    </row>
    <row r="52" spans="1:15" ht="21" customHeight="1">
      <c r="A52" s="112"/>
      <c r="B52" s="105"/>
      <c r="C52" s="10" t="s">
        <v>43</v>
      </c>
      <c r="D52" s="11">
        <f>SUM(D50:D51)</f>
        <v>4229</v>
      </c>
      <c r="E52" s="12">
        <f>SUM(E50:E51)</f>
        <v>3443</v>
      </c>
      <c r="F52" s="12"/>
      <c r="G52" s="12"/>
      <c r="H52" s="12"/>
      <c r="I52" s="12"/>
      <c r="J52" s="12"/>
      <c r="K52" s="12"/>
      <c r="L52" s="12"/>
      <c r="M52" s="32"/>
      <c r="N52" s="41"/>
      <c r="O52" s="74">
        <f t="shared" si="0"/>
        <v>7672</v>
      </c>
    </row>
    <row r="53" spans="1:15" ht="21" customHeight="1">
      <c r="A53" s="112"/>
      <c r="B53" s="98" t="s">
        <v>74</v>
      </c>
      <c r="C53" s="99"/>
      <c r="D53" s="11">
        <v>50</v>
      </c>
      <c r="E53" s="12">
        <v>16</v>
      </c>
      <c r="F53" s="12"/>
      <c r="G53" s="12"/>
      <c r="H53" s="12"/>
      <c r="I53" s="12"/>
      <c r="J53" s="12"/>
      <c r="K53" s="12"/>
      <c r="L53" s="12"/>
      <c r="M53" s="32"/>
      <c r="N53" s="41"/>
      <c r="O53" s="74">
        <f t="shared" si="0"/>
        <v>66</v>
      </c>
    </row>
    <row r="54" spans="1:15" ht="21" customHeight="1" thickBot="1">
      <c r="A54" s="113"/>
      <c r="B54" s="100" t="s">
        <v>75</v>
      </c>
      <c r="C54" s="101"/>
      <c r="D54" s="20">
        <v>135</v>
      </c>
      <c r="E54" s="21">
        <v>68</v>
      </c>
      <c r="F54" s="21"/>
      <c r="G54" s="21"/>
      <c r="H54" s="21"/>
      <c r="I54" s="21"/>
      <c r="J54" s="21"/>
      <c r="K54" s="21"/>
      <c r="L54" s="21"/>
      <c r="M54" s="40"/>
      <c r="N54" s="42"/>
      <c r="O54" s="90">
        <f t="shared" si="0"/>
        <v>203</v>
      </c>
    </row>
    <row r="55" spans="1:15" ht="21" customHeight="1" thickBot="1">
      <c r="A55" s="114" t="s">
        <v>54</v>
      </c>
      <c r="B55" s="115"/>
      <c r="C55" s="116"/>
      <c r="D55" s="15">
        <f>SUM(D52:D54)</f>
        <v>4414</v>
      </c>
      <c r="E55" s="16">
        <f>SUM(E52:E54)</f>
        <v>3527</v>
      </c>
      <c r="F55" s="16"/>
      <c r="G55" s="16"/>
      <c r="H55" s="16"/>
      <c r="I55" s="16"/>
      <c r="J55" s="16"/>
      <c r="K55" s="16"/>
      <c r="L55" s="16"/>
      <c r="M55" s="39"/>
      <c r="N55" s="48"/>
      <c r="O55" s="76">
        <f t="shared" si="0"/>
        <v>7941</v>
      </c>
    </row>
    <row r="56" spans="1:15" ht="23.25" customHeight="1" thickBot="1">
      <c r="A56" s="117" t="s">
        <v>35</v>
      </c>
      <c r="B56" s="118"/>
      <c r="C56" s="119"/>
      <c r="D56" s="77">
        <f>SUM(D49+D55)</f>
        <v>8363</v>
      </c>
      <c r="E56" s="78">
        <f>SUM(E49+E55)</f>
        <v>6835</v>
      </c>
      <c r="F56" s="78"/>
      <c r="G56" s="78"/>
      <c r="H56" s="78"/>
      <c r="I56" s="78"/>
      <c r="J56" s="78"/>
      <c r="K56" s="78"/>
      <c r="L56" s="78"/>
      <c r="M56" s="82"/>
      <c r="N56" s="94"/>
      <c r="O56" s="76">
        <f>SUM(D56:N56)</f>
        <v>15198</v>
      </c>
    </row>
    <row r="59" spans="1:15" ht="13.5">
      <c r="A59" s="96" t="s">
        <v>180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13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</sheetData>
  <sheetProtection/>
  <mergeCells count="41">
    <mergeCell ref="O7:O10"/>
    <mergeCell ref="M7:M10"/>
    <mergeCell ref="K7:K10"/>
    <mergeCell ref="L7:L10"/>
    <mergeCell ref="G7:G10"/>
    <mergeCell ref="I7:I10"/>
    <mergeCell ref="N7:N10"/>
    <mergeCell ref="J7:J10"/>
    <mergeCell ref="H7:H10"/>
    <mergeCell ref="A8:A10"/>
    <mergeCell ref="D7:D10"/>
    <mergeCell ref="F7:F10"/>
    <mergeCell ref="A7:C7"/>
    <mergeCell ref="E7:E10"/>
    <mergeCell ref="C8:C10"/>
    <mergeCell ref="B8:B10"/>
    <mergeCell ref="B26:B28"/>
    <mergeCell ref="B35:B37"/>
    <mergeCell ref="A47:C47"/>
    <mergeCell ref="A44:B46"/>
    <mergeCell ref="A11:A22"/>
    <mergeCell ref="A23:A31"/>
    <mergeCell ref="B23:B25"/>
    <mergeCell ref="B50:B52"/>
    <mergeCell ref="A50:A54"/>
    <mergeCell ref="B38:B40"/>
    <mergeCell ref="A49:C49"/>
    <mergeCell ref="A48:C48"/>
    <mergeCell ref="A41:B43"/>
    <mergeCell ref="A32:A40"/>
    <mergeCell ref="B32:B34"/>
    <mergeCell ref="A59:O60"/>
    <mergeCell ref="B11:B13"/>
    <mergeCell ref="B14:B16"/>
    <mergeCell ref="B17:B19"/>
    <mergeCell ref="B20:B22"/>
    <mergeCell ref="B29:B31"/>
    <mergeCell ref="A56:C56"/>
    <mergeCell ref="A55:C55"/>
    <mergeCell ref="B53:C53"/>
    <mergeCell ref="B54:C54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5" ht="15" customHeight="1">
      <c r="A4" s="22"/>
      <c r="B4" s="22"/>
      <c r="C4" s="22"/>
      <c r="D4" s="23"/>
      <c r="E4" s="1" t="s">
        <v>36</v>
      </c>
    </row>
    <row r="5" spans="1:15" ht="15" customHeight="1">
      <c r="A5" s="6"/>
      <c r="B5" s="49" t="s">
        <v>139</v>
      </c>
      <c r="C5" s="50"/>
      <c r="O5" s="24"/>
    </row>
    <row r="6" spans="5:15" ht="15" customHeight="1" thickBot="1">
      <c r="E6" s="5"/>
      <c r="F6" s="5"/>
      <c r="G6" s="5"/>
      <c r="H6" s="5"/>
      <c r="I6" s="5"/>
      <c r="O6" s="25"/>
    </row>
    <row r="7" spans="1:15" ht="48" customHeight="1">
      <c r="A7" s="146" t="s">
        <v>118</v>
      </c>
      <c r="B7" s="147"/>
      <c r="C7" s="148"/>
      <c r="D7" s="130" t="s">
        <v>140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51" t="s">
        <v>141</v>
      </c>
    </row>
    <row r="8" spans="1:15" ht="13.5">
      <c r="A8" s="112" t="s">
        <v>37</v>
      </c>
      <c r="B8" s="124" t="s">
        <v>38</v>
      </c>
      <c r="C8" s="133" t="s">
        <v>39</v>
      </c>
      <c r="D8" s="154"/>
      <c r="E8" s="154"/>
      <c r="F8" s="154"/>
      <c r="G8" s="154"/>
      <c r="H8" s="156"/>
      <c r="I8" s="156"/>
      <c r="J8" s="154"/>
      <c r="K8" s="154"/>
      <c r="L8" s="154"/>
      <c r="M8" s="154"/>
      <c r="N8" s="154"/>
      <c r="O8" s="152"/>
    </row>
    <row r="9" spans="1:15" ht="13.5">
      <c r="A9" s="112"/>
      <c r="B9" s="124"/>
      <c r="C9" s="133"/>
      <c r="D9" s="154"/>
      <c r="E9" s="154"/>
      <c r="F9" s="154"/>
      <c r="G9" s="154"/>
      <c r="H9" s="156"/>
      <c r="I9" s="156"/>
      <c r="J9" s="154"/>
      <c r="K9" s="154"/>
      <c r="L9" s="154"/>
      <c r="M9" s="154"/>
      <c r="N9" s="154"/>
      <c r="O9" s="152"/>
    </row>
    <row r="10" spans="1:15" ht="18.75" customHeight="1" thickBot="1">
      <c r="A10" s="145"/>
      <c r="B10" s="125"/>
      <c r="C10" s="134"/>
      <c r="D10" s="155"/>
      <c r="E10" s="155"/>
      <c r="F10" s="155"/>
      <c r="G10" s="155"/>
      <c r="H10" s="157"/>
      <c r="I10" s="157"/>
      <c r="J10" s="155"/>
      <c r="K10" s="155"/>
      <c r="L10" s="155"/>
      <c r="M10" s="155"/>
      <c r="N10" s="155"/>
      <c r="O10" s="153"/>
    </row>
    <row r="11" spans="1:15" ht="21" customHeight="1">
      <c r="A11" s="120" t="s">
        <v>142</v>
      </c>
      <c r="B11" s="126" t="s">
        <v>40</v>
      </c>
      <c r="C11" s="7" t="s">
        <v>41</v>
      </c>
      <c r="D11" s="9">
        <v>43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73">
        <f aca="true" t="shared" si="0" ref="O11:O56">SUM(D11:N11)</f>
        <v>43</v>
      </c>
    </row>
    <row r="12" spans="1:15" ht="21" customHeight="1">
      <c r="A12" s="121"/>
      <c r="B12" s="124"/>
      <c r="C12" s="10" t="s">
        <v>42</v>
      </c>
      <c r="D12" s="12">
        <v>2</v>
      </c>
      <c r="E12" s="12" t="s">
        <v>76</v>
      </c>
      <c r="F12" s="12"/>
      <c r="G12" s="12"/>
      <c r="H12" s="12"/>
      <c r="I12" s="12"/>
      <c r="J12" s="12"/>
      <c r="K12" s="12"/>
      <c r="L12" s="12"/>
      <c r="M12" s="12"/>
      <c r="N12" s="12"/>
      <c r="O12" s="74">
        <f t="shared" si="0"/>
        <v>2</v>
      </c>
    </row>
    <row r="13" spans="1:15" ht="21" customHeight="1">
      <c r="A13" s="121"/>
      <c r="B13" s="124"/>
      <c r="C13" s="10" t="s">
        <v>43</v>
      </c>
      <c r="D13" s="12">
        <f>SUM(D11:D12)</f>
        <v>45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74">
        <f t="shared" si="0"/>
        <v>45</v>
      </c>
    </row>
    <row r="14" spans="1:15" ht="21" customHeight="1">
      <c r="A14" s="121"/>
      <c r="B14" s="124" t="s">
        <v>44</v>
      </c>
      <c r="C14" s="10" t="s">
        <v>41</v>
      </c>
      <c r="D14" s="12">
        <v>112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74">
        <f t="shared" si="0"/>
        <v>112</v>
      </c>
    </row>
    <row r="15" spans="1:15" ht="21" customHeight="1">
      <c r="A15" s="121"/>
      <c r="B15" s="124"/>
      <c r="C15" s="10" t="s">
        <v>42</v>
      </c>
      <c r="D15" s="12">
        <v>3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4">
        <f t="shared" si="0"/>
        <v>3</v>
      </c>
    </row>
    <row r="16" spans="1:15" ht="21" customHeight="1">
      <c r="A16" s="121"/>
      <c r="B16" s="124"/>
      <c r="C16" s="10" t="s">
        <v>43</v>
      </c>
      <c r="D16" s="11">
        <f>SUM(D14:D15)</f>
        <v>115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74">
        <f t="shared" si="0"/>
        <v>115</v>
      </c>
    </row>
    <row r="17" spans="1:15" ht="21" customHeight="1">
      <c r="A17" s="121"/>
      <c r="B17" s="124" t="s">
        <v>45</v>
      </c>
      <c r="C17" s="10" t="s">
        <v>41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74">
        <f t="shared" si="0"/>
        <v>0</v>
      </c>
    </row>
    <row r="18" spans="1:15" ht="21" customHeight="1">
      <c r="A18" s="121"/>
      <c r="B18" s="124"/>
      <c r="C18" s="10" t="s">
        <v>42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74">
        <f t="shared" si="0"/>
        <v>0</v>
      </c>
    </row>
    <row r="19" spans="1:15" ht="21" customHeight="1">
      <c r="A19" s="121"/>
      <c r="B19" s="124"/>
      <c r="C19" s="10" t="s">
        <v>43</v>
      </c>
      <c r="D19" s="12">
        <f>SUM(D17:D18)</f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74">
        <f t="shared" si="0"/>
        <v>0</v>
      </c>
    </row>
    <row r="20" spans="1:15" ht="21" customHeight="1">
      <c r="A20" s="121"/>
      <c r="B20" s="124" t="s">
        <v>143</v>
      </c>
      <c r="C20" s="10" t="s">
        <v>41</v>
      </c>
      <c r="D20" s="11">
        <f>D11+D14+D17</f>
        <v>155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74">
        <f t="shared" si="0"/>
        <v>155</v>
      </c>
    </row>
    <row r="21" spans="1:15" ht="21" customHeight="1">
      <c r="A21" s="121"/>
      <c r="B21" s="124"/>
      <c r="C21" s="10" t="s">
        <v>42</v>
      </c>
      <c r="D21" s="11">
        <f>D12+D15+D18</f>
        <v>5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74">
        <f t="shared" si="0"/>
        <v>5</v>
      </c>
    </row>
    <row r="22" spans="1:15" ht="21" customHeight="1" thickBot="1">
      <c r="A22" s="122"/>
      <c r="B22" s="125"/>
      <c r="C22" s="13" t="s">
        <v>43</v>
      </c>
      <c r="D22" s="11">
        <f>SUM(D20:D21)</f>
        <v>160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74">
        <f t="shared" si="0"/>
        <v>160</v>
      </c>
    </row>
    <row r="23" spans="1:15" ht="21" customHeight="1">
      <c r="A23" s="120" t="s">
        <v>144</v>
      </c>
      <c r="B23" s="126" t="s">
        <v>40</v>
      </c>
      <c r="C23" s="7" t="s">
        <v>41</v>
      </c>
      <c r="D23" s="9">
        <v>3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73">
        <f t="shared" si="0"/>
        <v>3</v>
      </c>
    </row>
    <row r="24" spans="1:15" ht="21" customHeight="1">
      <c r="A24" s="121"/>
      <c r="B24" s="124"/>
      <c r="C24" s="10" t="s">
        <v>42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74">
        <f t="shared" si="0"/>
        <v>0</v>
      </c>
    </row>
    <row r="25" spans="1:15" ht="21" customHeight="1">
      <c r="A25" s="121"/>
      <c r="B25" s="124"/>
      <c r="C25" s="10" t="s">
        <v>43</v>
      </c>
      <c r="D25" s="11">
        <f>SUM(D23:D24)</f>
        <v>3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74">
        <f t="shared" si="0"/>
        <v>3</v>
      </c>
    </row>
    <row r="26" spans="1:15" ht="21" customHeight="1">
      <c r="A26" s="121"/>
      <c r="B26" s="124" t="s">
        <v>44</v>
      </c>
      <c r="C26" s="10" t="s">
        <v>41</v>
      </c>
      <c r="D26" s="12">
        <v>7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74">
        <f t="shared" si="0"/>
        <v>7</v>
      </c>
    </row>
    <row r="27" spans="1:15" ht="21" customHeight="1">
      <c r="A27" s="121"/>
      <c r="B27" s="124"/>
      <c r="C27" s="10" t="s">
        <v>42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74">
        <f t="shared" si="0"/>
        <v>0</v>
      </c>
    </row>
    <row r="28" spans="1:15" ht="21" customHeight="1">
      <c r="A28" s="121"/>
      <c r="B28" s="124"/>
      <c r="C28" s="10" t="s">
        <v>43</v>
      </c>
      <c r="D28" s="11">
        <f>SUM(D26:D27)</f>
        <v>7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4">
        <f t="shared" si="0"/>
        <v>7</v>
      </c>
    </row>
    <row r="29" spans="1:15" ht="21" customHeight="1">
      <c r="A29" s="121"/>
      <c r="B29" s="124" t="s">
        <v>143</v>
      </c>
      <c r="C29" s="10" t="s">
        <v>41</v>
      </c>
      <c r="D29" s="11">
        <f>D23+D26</f>
        <v>10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74">
        <f t="shared" si="0"/>
        <v>10</v>
      </c>
    </row>
    <row r="30" spans="1:15" ht="21" customHeight="1">
      <c r="A30" s="121"/>
      <c r="B30" s="124"/>
      <c r="C30" s="10" t="s">
        <v>42</v>
      </c>
      <c r="D30" s="11">
        <f>D24+D27</f>
        <v>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74">
        <f t="shared" si="0"/>
        <v>0</v>
      </c>
    </row>
    <row r="31" spans="1:15" ht="21" customHeight="1" thickBot="1">
      <c r="A31" s="122"/>
      <c r="B31" s="125"/>
      <c r="C31" s="13" t="s">
        <v>43</v>
      </c>
      <c r="D31" s="11">
        <f>D25+D28</f>
        <v>10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74">
        <f t="shared" si="0"/>
        <v>10</v>
      </c>
    </row>
    <row r="32" spans="1:15" ht="21" customHeight="1">
      <c r="A32" s="120" t="s">
        <v>145</v>
      </c>
      <c r="B32" s="126" t="s">
        <v>40</v>
      </c>
      <c r="C32" s="7" t="s">
        <v>41</v>
      </c>
      <c r="D32" s="9">
        <v>179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73">
        <f t="shared" si="0"/>
        <v>179</v>
      </c>
    </row>
    <row r="33" spans="1:15" ht="21" customHeight="1">
      <c r="A33" s="121"/>
      <c r="B33" s="124"/>
      <c r="C33" s="10" t="s">
        <v>42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74">
        <f t="shared" si="0"/>
        <v>0</v>
      </c>
    </row>
    <row r="34" spans="1:15" ht="21" customHeight="1">
      <c r="A34" s="121"/>
      <c r="B34" s="124"/>
      <c r="C34" s="10" t="s">
        <v>43</v>
      </c>
      <c r="D34" s="11">
        <f>SUM(D32:D33)</f>
        <v>179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4">
        <f t="shared" si="0"/>
        <v>179</v>
      </c>
    </row>
    <row r="35" spans="1:15" ht="21" customHeight="1">
      <c r="A35" s="121"/>
      <c r="B35" s="124" t="s">
        <v>44</v>
      </c>
      <c r="C35" s="10" t="s">
        <v>41</v>
      </c>
      <c r="D35" s="12">
        <v>264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4">
        <f t="shared" si="0"/>
        <v>264</v>
      </c>
    </row>
    <row r="36" spans="1:15" ht="21" customHeight="1">
      <c r="A36" s="121"/>
      <c r="B36" s="124"/>
      <c r="C36" s="10" t="s">
        <v>42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74">
        <f t="shared" si="0"/>
        <v>0</v>
      </c>
    </row>
    <row r="37" spans="1:15" ht="21" customHeight="1">
      <c r="A37" s="121"/>
      <c r="B37" s="124"/>
      <c r="C37" s="10" t="s">
        <v>43</v>
      </c>
      <c r="D37" s="12">
        <f>SUM(D35:D36)</f>
        <v>264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74">
        <f t="shared" si="0"/>
        <v>264</v>
      </c>
    </row>
    <row r="38" spans="1:15" ht="21" customHeight="1">
      <c r="A38" s="121"/>
      <c r="B38" s="124" t="s">
        <v>143</v>
      </c>
      <c r="C38" s="10" t="s">
        <v>41</v>
      </c>
      <c r="D38" s="11">
        <f>D32+D35</f>
        <v>443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74">
        <f t="shared" si="0"/>
        <v>443</v>
      </c>
    </row>
    <row r="39" spans="1:15" ht="21" customHeight="1">
      <c r="A39" s="121"/>
      <c r="B39" s="124"/>
      <c r="C39" s="10" t="s">
        <v>42</v>
      </c>
      <c r="D39" s="11">
        <f>D33+D36</f>
        <v>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74">
        <f t="shared" si="0"/>
        <v>0</v>
      </c>
    </row>
    <row r="40" spans="1:15" ht="21" customHeight="1" thickBot="1">
      <c r="A40" s="122"/>
      <c r="B40" s="125"/>
      <c r="C40" s="13" t="s">
        <v>43</v>
      </c>
      <c r="D40" s="11">
        <f>D34+D37</f>
        <v>443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74">
        <f t="shared" si="0"/>
        <v>443</v>
      </c>
    </row>
    <row r="41" spans="1:15" ht="21" customHeight="1">
      <c r="A41" s="102" t="s">
        <v>46</v>
      </c>
      <c r="B41" s="103"/>
      <c r="C41" s="7" t="s">
        <v>41</v>
      </c>
      <c r="D41" s="9">
        <v>22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73">
        <f t="shared" si="0"/>
        <v>22</v>
      </c>
    </row>
    <row r="42" spans="1:15" ht="21" customHeight="1">
      <c r="A42" s="104"/>
      <c r="B42" s="105"/>
      <c r="C42" s="10" t="s">
        <v>42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74">
        <f t="shared" si="0"/>
        <v>0</v>
      </c>
    </row>
    <row r="43" spans="1:15" ht="21" customHeight="1" thickBot="1">
      <c r="A43" s="106"/>
      <c r="B43" s="107"/>
      <c r="C43" s="13" t="s">
        <v>43</v>
      </c>
      <c r="D43" s="14">
        <f>SUM(D41:D42)</f>
        <v>22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89">
        <f t="shared" si="0"/>
        <v>22</v>
      </c>
    </row>
    <row r="44" spans="1:15" ht="21" customHeight="1">
      <c r="A44" s="102" t="s">
        <v>47</v>
      </c>
      <c r="B44" s="103"/>
      <c r="C44" s="7" t="s">
        <v>41</v>
      </c>
      <c r="D44" s="9">
        <v>27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73">
        <f t="shared" si="0"/>
        <v>27</v>
      </c>
    </row>
    <row r="45" spans="1:15" ht="21" customHeight="1">
      <c r="A45" s="104"/>
      <c r="B45" s="105"/>
      <c r="C45" s="10" t="s">
        <v>42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4">
        <f t="shared" si="0"/>
        <v>0</v>
      </c>
    </row>
    <row r="46" spans="1:15" ht="21" customHeight="1" thickBot="1">
      <c r="A46" s="106"/>
      <c r="B46" s="107"/>
      <c r="C46" s="13" t="s">
        <v>43</v>
      </c>
      <c r="D46" s="14">
        <f>SUM(D44:D45)</f>
        <v>27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90">
        <f t="shared" si="0"/>
        <v>27</v>
      </c>
    </row>
    <row r="47" spans="1:15" ht="21" customHeight="1" thickBot="1">
      <c r="A47" s="108" t="s">
        <v>48</v>
      </c>
      <c r="B47" s="109"/>
      <c r="C47" s="110"/>
      <c r="D47" s="16">
        <f>SUM(D46+D43+D40+D31+D22)</f>
        <v>662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76">
        <f t="shared" si="0"/>
        <v>662</v>
      </c>
    </row>
    <row r="48" spans="1:15" ht="21" customHeight="1" thickBot="1">
      <c r="A48" s="108" t="s">
        <v>146</v>
      </c>
      <c r="B48" s="109"/>
      <c r="C48" s="110"/>
      <c r="D48" s="16">
        <v>8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76">
        <f t="shared" si="0"/>
        <v>8</v>
      </c>
    </row>
    <row r="49" spans="1:15" ht="21" customHeight="1" thickBot="1">
      <c r="A49" s="108" t="s">
        <v>49</v>
      </c>
      <c r="B49" s="109"/>
      <c r="C49" s="110"/>
      <c r="D49" s="16">
        <f>SUM(D47:D48)</f>
        <v>670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76">
        <f t="shared" si="0"/>
        <v>670</v>
      </c>
    </row>
    <row r="50" spans="1:15" ht="21" customHeight="1">
      <c r="A50" s="111" t="s">
        <v>147</v>
      </c>
      <c r="B50" s="123" t="s">
        <v>50</v>
      </c>
      <c r="C50" s="17" t="s">
        <v>51</v>
      </c>
      <c r="D50" s="19">
        <v>347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89">
        <f t="shared" si="0"/>
        <v>347</v>
      </c>
    </row>
    <row r="51" spans="1:15" ht="21" customHeight="1">
      <c r="A51" s="112"/>
      <c r="B51" s="105"/>
      <c r="C51" s="10" t="s">
        <v>52</v>
      </c>
      <c r="D51" s="12">
        <v>314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74">
        <f t="shared" si="0"/>
        <v>314</v>
      </c>
    </row>
    <row r="52" spans="1:15" ht="21" customHeight="1">
      <c r="A52" s="112"/>
      <c r="B52" s="105"/>
      <c r="C52" s="10" t="s">
        <v>43</v>
      </c>
      <c r="D52" s="11">
        <f>SUM(D50+D51)</f>
        <v>661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74">
        <f t="shared" si="0"/>
        <v>661</v>
      </c>
    </row>
    <row r="53" spans="1:15" ht="21" customHeight="1">
      <c r="A53" s="112"/>
      <c r="B53" s="98" t="s">
        <v>148</v>
      </c>
      <c r="C53" s="99"/>
      <c r="D53" s="12">
        <v>5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74">
        <f t="shared" si="0"/>
        <v>5</v>
      </c>
    </row>
    <row r="54" spans="1:15" ht="21" customHeight="1" thickBot="1">
      <c r="A54" s="113"/>
      <c r="B54" s="100" t="s">
        <v>149</v>
      </c>
      <c r="C54" s="101"/>
      <c r="D54" s="21">
        <v>31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90">
        <f t="shared" si="0"/>
        <v>31</v>
      </c>
    </row>
    <row r="55" spans="1:15" ht="21" customHeight="1" thickBot="1">
      <c r="A55" s="114" t="s">
        <v>54</v>
      </c>
      <c r="B55" s="115"/>
      <c r="C55" s="116"/>
      <c r="D55" s="16">
        <f>SUM(D52:D54)</f>
        <v>697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76">
        <f t="shared" si="0"/>
        <v>697</v>
      </c>
    </row>
    <row r="56" spans="1:15" ht="23.25" customHeight="1" thickBot="1">
      <c r="A56" s="117" t="s">
        <v>35</v>
      </c>
      <c r="B56" s="118"/>
      <c r="C56" s="119"/>
      <c r="D56" s="78">
        <f>SUM(D49+D55)</f>
        <v>1367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6">
        <f t="shared" si="0"/>
        <v>1367</v>
      </c>
    </row>
    <row r="59" spans="1:15" ht="13.5">
      <c r="A59" s="96" t="s">
        <v>181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13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</sheetData>
  <sheetProtection/>
  <mergeCells count="41">
    <mergeCell ref="B53:C53"/>
    <mergeCell ref="B35:B37"/>
    <mergeCell ref="A55:C55"/>
    <mergeCell ref="B26:B28"/>
    <mergeCell ref="A41:B43"/>
    <mergeCell ref="A59:O60"/>
    <mergeCell ref="A47:C47"/>
    <mergeCell ref="A56:C56"/>
    <mergeCell ref="A32:A40"/>
    <mergeCell ref="B38:B40"/>
    <mergeCell ref="B54:C54"/>
    <mergeCell ref="B11:B13"/>
    <mergeCell ref="A50:A54"/>
    <mergeCell ref="A44:B46"/>
    <mergeCell ref="B50:B52"/>
    <mergeCell ref="A48:C48"/>
    <mergeCell ref="A23:A31"/>
    <mergeCell ref="B29:B31"/>
    <mergeCell ref="A49:C49"/>
    <mergeCell ref="B32:B34"/>
    <mergeCell ref="B23:B25"/>
    <mergeCell ref="K7:K10"/>
    <mergeCell ref="J7:J10"/>
    <mergeCell ref="I7:I10"/>
    <mergeCell ref="G7:G10"/>
    <mergeCell ref="B14:B16"/>
    <mergeCell ref="A11:A22"/>
    <mergeCell ref="A8:A10"/>
    <mergeCell ref="B8:B10"/>
    <mergeCell ref="B17:B19"/>
    <mergeCell ref="B20:B22"/>
    <mergeCell ref="F7:F10"/>
    <mergeCell ref="C8:C10"/>
    <mergeCell ref="E7:E10"/>
    <mergeCell ref="D7:D10"/>
    <mergeCell ref="O7:O10"/>
    <mergeCell ref="L7:L10"/>
    <mergeCell ref="N7:N10"/>
    <mergeCell ref="M7:M10"/>
    <mergeCell ref="H7:H10"/>
    <mergeCell ref="A7:C7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5" ht="15" customHeight="1">
      <c r="A4" s="22"/>
      <c r="B4" s="22"/>
      <c r="C4" s="22"/>
      <c r="D4" s="22"/>
      <c r="E4" s="22"/>
    </row>
    <row r="5" spans="1:15" ht="15" customHeight="1">
      <c r="A5" s="49" t="s">
        <v>77</v>
      </c>
      <c r="C5" s="50"/>
      <c r="D5" s="56"/>
      <c r="E5" s="52"/>
      <c r="M5" s="53"/>
      <c r="N5" s="53"/>
      <c r="O5" s="24"/>
    </row>
    <row r="6" spans="13:15" ht="15" customHeight="1" thickBot="1">
      <c r="M6" s="25"/>
      <c r="N6" s="25"/>
      <c r="O6" s="25"/>
    </row>
    <row r="7" spans="1:15" ht="48" customHeight="1">
      <c r="A7" s="146" t="s">
        <v>4</v>
      </c>
      <c r="B7" s="147"/>
      <c r="C7" s="148"/>
      <c r="D7" s="158" t="s">
        <v>78</v>
      </c>
      <c r="E7" s="149" t="s">
        <v>79</v>
      </c>
      <c r="F7" s="130" t="s">
        <v>80</v>
      </c>
      <c r="G7" s="130"/>
      <c r="H7" s="130"/>
      <c r="I7" s="130"/>
      <c r="J7" s="130"/>
      <c r="K7" s="130"/>
      <c r="L7" s="130"/>
      <c r="M7" s="130"/>
      <c r="N7" s="169"/>
      <c r="O7" s="151" t="s">
        <v>18</v>
      </c>
    </row>
    <row r="8" spans="1:15" ht="13.5">
      <c r="A8" s="112" t="s">
        <v>37</v>
      </c>
      <c r="B8" s="124" t="s">
        <v>38</v>
      </c>
      <c r="C8" s="133" t="s">
        <v>39</v>
      </c>
      <c r="D8" s="159"/>
      <c r="E8" s="150"/>
      <c r="F8" s="154"/>
      <c r="G8" s="154"/>
      <c r="H8" s="156"/>
      <c r="I8" s="156"/>
      <c r="J8" s="154"/>
      <c r="K8" s="154"/>
      <c r="L8" s="154"/>
      <c r="M8" s="154"/>
      <c r="N8" s="170"/>
      <c r="O8" s="152"/>
    </row>
    <row r="9" spans="1:15" ht="13.5">
      <c r="A9" s="112"/>
      <c r="B9" s="124"/>
      <c r="C9" s="133"/>
      <c r="D9" s="159"/>
      <c r="E9" s="150"/>
      <c r="F9" s="154"/>
      <c r="G9" s="154"/>
      <c r="H9" s="156"/>
      <c r="I9" s="156"/>
      <c r="J9" s="154"/>
      <c r="K9" s="154"/>
      <c r="L9" s="154"/>
      <c r="M9" s="154"/>
      <c r="N9" s="170"/>
      <c r="O9" s="152"/>
    </row>
    <row r="10" spans="1:15" ht="18.75" customHeight="1" thickBot="1">
      <c r="A10" s="145"/>
      <c r="B10" s="125"/>
      <c r="C10" s="134"/>
      <c r="D10" s="160"/>
      <c r="E10" s="178"/>
      <c r="F10" s="155"/>
      <c r="G10" s="155"/>
      <c r="H10" s="157"/>
      <c r="I10" s="157"/>
      <c r="J10" s="155"/>
      <c r="K10" s="155"/>
      <c r="L10" s="155"/>
      <c r="M10" s="155"/>
      <c r="N10" s="171"/>
      <c r="O10" s="153"/>
    </row>
    <row r="11" spans="1:15" ht="21" customHeight="1">
      <c r="A11" s="120" t="s">
        <v>14</v>
      </c>
      <c r="B11" s="126" t="s">
        <v>40</v>
      </c>
      <c r="C11" s="7" t="s">
        <v>41</v>
      </c>
      <c r="D11" s="8">
        <v>278</v>
      </c>
      <c r="E11" s="9">
        <v>117</v>
      </c>
      <c r="F11" s="9">
        <v>113</v>
      </c>
      <c r="G11" s="9"/>
      <c r="H11" s="9"/>
      <c r="I11" s="9"/>
      <c r="J11" s="9"/>
      <c r="K11" s="9"/>
      <c r="L11" s="9"/>
      <c r="M11" s="9"/>
      <c r="N11" s="37"/>
      <c r="O11" s="73">
        <f aca="true" t="shared" si="0" ref="O11:O56">SUM(D11:N11)</f>
        <v>508</v>
      </c>
    </row>
    <row r="12" spans="1:15" ht="21" customHeight="1">
      <c r="A12" s="121"/>
      <c r="B12" s="124"/>
      <c r="C12" s="10" t="s">
        <v>42</v>
      </c>
      <c r="D12" s="11">
        <v>94</v>
      </c>
      <c r="E12" s="12">
        <v>13</v>
      </c>
      <c r="F12" s="12">
        <v>52</v>
      </c>
      <c r="G12" s="12"/>
      <c r="H12" s="12"/>
      <c r="I12" s="12"/>
      <c r="J12" s="12"/>
      <c r="K12" s="12"/>
      <c r="L12" s="12"/>
      <c r="M12" s="12"/>
      <c r="N12" s="32"/>
      <c r="O12" s="74">
        <f t="shared" si="0"/>
        <v>159</v>
      </c>
    </row>
    <row r="13" spans="1:15" ht="21" customHeight="1">
      <c r="A13" s="121"/>
      <c r="B13" s="124"/>
      <c r="C13" s="10" t="s">
        <v>43</v>
      </c>
      <c r="D13" s="11">
        <f>SUM(D11:D12)</f>
        <v>372</v>
      </c>
      <c r="E13" s="12">
        <f>SUM(E11:E12)</f>
        <v>130</v>
      </c>
      <c r="F13" s="12">
        <f>SUM(F11:F12)</f>
        <v>165</v>
      </c>
      <c r="G13" s="12"/>
      <c r="H13" s="12"/>
      <c r="I13" s="12"/>
      <c r="J13" s="12"/>
      <c r="K13" s="12"/>
      <c r="L13" s="12"/>
      <c r="M13" s="12"/>
      <c r="N13" s="32"/>
      <c r="O13" s="74">
        <f t="shared" si="0"/>
        <v>667</v>
      </c>
    </row>
    <row r="14" spans="1:15" ht="21" customHeight="1">
      <c r="A14" s="121"/>
      <c r="B14" s="124" t="s">
        <v>44</v>
      </c>
      <c r="C14" s="10" t="s">
        <v>41</v>
      </c>
      <c r="D14" s="11">
        <v>683</v>
      </c>
      <c r="E14" s="12">
        <v>395</v>
      </c>
      <c r="F14" s="12">
        <v>231</v>
      </c>
      <c r="G14" s="12"/>
      <c r="H14" s="12"/>
      <c r="I14" s="12"/>
      <c r="J14" s="12"/>
      <c r="K14" s="12"/>
      <c r="L14" s="12"/>
      <c r="M14" s="12"/>
      <c r="N14" s="32"/>
      <c r="O14" s="75">
        <f t="shared" si="0"/>
        <v>1309</v>
      </c>
    </row>
    <row r="15" spans="1:15" ht="21" customHeight="1">
      <c r="A15" s="121"/>
      <c r="B15" s="124"/>
      <c r="C15" s="10" t="s">
        <v>42</v>
      </c>
      <c r="D15" s="11">
        <v>16</v>
      </c>
      <c r="E15" s="12">
        <v>10</v>
      </c>
      <c r="F15" s="12">
        <v>5</v>
      </c>
      <c r="G15" s="12"/>
      <c r="H15" s="12"/>
      <c r="I15" s="12"/>
      <c r="J15" s="12"/>
      <c r="K15" s="12"/>
      <c r="L15" s="12"/>
      <c r="M15" s="12"/>
      <c r="N15" s="32"/>
      <c r="O15" s="74">
        <f t="shared" si="0"/>
        <v>31</v>
      </c>
    </row>
    <row r="16" spans="1:15" ht="21" customHeight="1">
      <c r="A16" s="121"/>
      <c r="B16" s="124"/>
      <c r="C16" s="10" t="s">
        <v>43</v>
      </c>
      <c r="D16" s="11">
        <f>SUM(D14:D15)</f>
        <v>699</v>
      </c>
      <c r="E16" s="12">
        <f>SUM(E14:E15)</f>
        <v>405</v>
      </c>
      <c r="F16" s="12">
        <f>SUM(F14:F15)</f>
        <v>236</v>
      </c>
      <c r="G16" s="12"/>
      <c r="H16" s="12"/>
      <c r="I16" s="12"/>
      <c r="J16" s="12"/>
      <c r="K16" s="12"/>
      <c r="L16" s="12"/>
      <c r="M16" s="12"/>
      <c r="N16" s="32"/>
      <c r="O16" s="75">
        <f t="shared" si="0"/>
        <v>1340</v>
      </c>
    </row>
    <row r="17" spans="1:15" ht="21" customHeight="1">
      <c r="A17" s="121"/>
      <c r="B17" s="124" t="s">
        <v>45</v>
      </c>
      <c r="C17" s="10" t="s">
        <v>41</v>
      </c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32"/>
      <c r="O17" s="74">
        <f t="shared" si="0"/>
        <v>0</v>
      </c>
    </row>
    <row r="18" spans="1:15" ht="21" customHeight="1">
      <c r="A18" s="121"/>
      <c r="B18" s="124"/>
      <c r="C18" s="10" t="s">
        <v>42</v>
      </c>
      <c r="D18" s="11">
        <v>5</v>
      </c>
      <c r="E18" s="12"/>
      <c r="F18" s="12">
        <v>7</v>
      </c>
      <c r="G18" s="12"/>
      <c r="H18" s="12"/>
      <c r="I18" s="12"/>
      <c r="J18" s="12"/>
      <c r="K18" s="12"/>
      <c r="L18" s="12"/>
      <c r="M18" s="12"/>
      <c r="N18" s="32"/>
      <c r="O18" s="75">
        <f t="shared" si="0"/>
        <v>12</v>
      </c>
    </row>
    <row r="19" spans="1:15" ht="21" customHeight="1">
      <c r="A19" s="121"/>
      <c r="B19" s="124"/>
      <c r="C19" s="10" t="s">
        <v>43</v>
      </c>
      <c r="D19" s="11">
        <f>SUM(D17:D18)</f>
        <v>5</v>
      </c>
      <c r="E19" s="12">
        <v>0</v>
      </c>
      <c r="F19" s="12">
        <f>SUM(F17:F18)</f>
        <v>7</v>
      </c>
      <c r="G19" s="12"/>
      <c r="H19" s="12"/>
      <c r="I19" s="12"/>
      <c r="J19" s="12"/>
      <c r="K19" s="12"/>
      <c r="L19" s="12"/>
      <c r="M19" s="12"/>
      <c r="N19" s="32"/>
      <c r="O19" s="74">
        <f t="shared" si="0"/>
        <v>12</v>
      </c>
    </row>
    <row r="20" spans="1:15" ht="21" customHeight="1">
      <c r="A20" s="121"/>
      <c r="B20" s="124" t="s">
        <v>21</v>
      </c>
      <c r="C20" s="10" t="s">
        <v>41</v>
      </c>
      <c r="D20" s="11">
        <f aca="true" t="shared" si="1" ref="D20:F22">D11+D14+D17</f>
        <v>961</v>
      </c>
      <c r="E20" s="11">
        <f t="shared" si="1"/>
        <v>512</v>
      </c>
      <c r="F20" s="11">
        <f t="shared" si="1"/>
        <v>344</v>
      </c>
      <c r="G20" s="11"/>
      <c r="H20" s="11"/>
      <c r="I20" s="11"/>
      <c r="J20" s="11"/>
      <c r="K20" s="11"/>
      <c r="L20" s="11"/>
      <c r="M20" s="11"/>
      <c r="N20" s="54"/>
      <c r="O20" s="75">
        <f t="shared" si="0"/>
        <v>1817</v>
      </c>
    </row>
    <row r="21" spans="1:15" ht="21" customHeight="1">
      <c r="A21" s="121"/>
      <c r="B21" s="124"/>
      <c r="C21" s="10" t="s">
        <v>42</v>
      </c>
      <c r="D21" s="11">
        <f t="shared" si="1"/>
        <v>115</v>
      </c>
      <c r="E21" s="11">
        <f t="shared" si="1"/>
        <v>23</v>
      </c>
      <c r="F21" s="11">
        <f t="shared" si="1"/>
        <v>64</v>
      </c>
      <c r="G21" s="11"/>
      <c r="H21" s="11"/>
      <c r="I21" s="11"/>
      <c r="J21" s="11"/>
      <c r="K21" s="11"/>
      <c r="L21" s="11"/>
      <c r="M21" s="11"/>
      <c r="N21" s="54"/>
      <c r="O21" s="74">
        <f t="shared" si="0"/>
        <v>202</v>
      </c>
    </row>
    <row r="22" spans="1:15" ht="21" customHeight="1" thickBot="1">
      <c r="A22" s="122"/>
      <c r="B22" s="125"/>
      <c r="C22" s="13" t="s">
        <v>43</v>
      </c>
      <c r="D22" s="11">
        <f t="shared" si="1"/>
        <v>1076</v>
      </c>
      <c r="E22" s="11">
        <f t="shared" si="1"/>
        <v>535</v>
      </c>
      <c r="F22" s="11">
        <f t="shared" si="1"/>
        <v>408</v>
      </c>
      <c r="G22" s="11"/>
      <c r="H22" s="11"/>
      <c r="I22" s="11"/>
      <c r="J22" s="11"/>
      <c r="K22" s="11"/>
      <c r="L22" s="11"/>
      <c r="M22" s="11"/>
      <c r="N22" s="54"/>
      <c r="O22" s="89">
        <f t="shared" si="0"/>
        <v>2019</v>
      </c>
    </row>
    <row r="23" spans="1:15" ht="21" customHeight="1">
      <c r="A23" s="120" t="s">
        <v>22</v>
      </c>
      <c r="B23" s="126" t="s">
        <v>40</v>
      </c>
      <c r="C23" s="7" t="s">
        <v>41</v>
      </c>
      <c r="D23" s="8">
        <v>5</v>
      </c>
      <c r="E23" s="9">
        <v>4</v>
      </c>
      <c r="F23" s="9">
        <v>1</v>
      </c>
      <c r="G23" s="9"/>
      <c r="H23" s="9"/>
      <c r="I23" s="9"/>
      <c r="J23" s="9"/>
      <c r="K23" s="9"/>
      <c r="L23" s="9"/>
      <c r="M23" s="9"/>
      <c r="N23" s="37"/>
      <c r="O23" s="73">
        <f t="shared" si="0"/>
        <v>10</v>
      </c>
    </row>
    <row r="24" spans="1:15" ht="21" customHeight="1">
      <c r="A24" s="121"/>
      <c r="B24" s="124"/>
      <c r="C24" s="10" t="s">
        <v>42</v>
      </c>
      <c r="D24" s="11"/>
      <c r="E24" s="12">
        <v>5</v>
      </c>
      <c r="F24" s="12"/>
      <c r="G24" s="12"/>
      <c r="H24" s="12"/>
      <c r="I24" s="12"/>
      <c r="J24" s="12"/>
      <c r="K24" s="12"/>
      <c r="L24" s="12"/>
      <c r="M24" s="12"/>
      <c r="N24" s="32"/>
      <c r="O24" s="74">
        <f t="shared" si="0"/>
        <v>5</v>
      </c>
    </row>
    <row r="25" spans="1:15" ht="21" customHeight="1">
      <c r="A25" s="121"/>
      <c r="B25" s="124"/>
      <c r="C25" s="10" t="s">
        <v>43</v>
      </c>
      <c r="D25" s="11">
        <f>SUM(D23:D24)</f>
        <v>5</v>
      </c>
      <c r="E25" s="11">
        <f>SUM(E23:E24)</f>
        <v>9</v>
      </c>
      <c r="F25" s="11">
        <f>SUM(F23:F24)</f>
        <v>1</v>
      </c>
      <c r="G25" s="11"/>
      <c r="H25" s="11"/>
      <c r="I25" s="11"/>
      <c r="J25" s="11"/>
      <c r="K25" s="11"/>
      <c r="L25" s="12"/>
      <c r="M25" s="12"/>
      <c r="N25" s="32"/>
      <c r="O25" s="75">
        <f t="shared" si="0"/>
        <v>15</v>
      </c>
    </row>
    <row r="26" spans="1:15" ht="21" customHeight="1">
      <c r="A26" s="121"/>
      <c r="B26" s="124" t="s">
        <v>44</v>
      </c>
      <c r="C26" s="10" t="s">
        <v>41</v>
      </c>
      <c r="D26" s="11">
        <v>14</v>
      </c>
      <c r="E26" s="12">
        <v>15</v>
      </c>
      <c r="F26" s="12">
        <v>3</v>
      </c>
      <c r="G26" s="12"/>
      <c r="H26" s="12"/>
      <c r="I26" s="12"/>
      <c r="J26" s="12"/>
      <c r="K26" s="12"/>
      <c r="L26" s="12"/>
      <c r="M26" s="12"/>
      <c r="N26" s="32"/>
      <c r="O26" s="74">
        <f t="shared" si="0"/>
        <v>32</v>
      </c>
    </row>
    <row r="27" spans="1:15" ht="21" customHeight="1">
      <c r="A27" s="121"/>
      <c r="B27" s="124"/>
      <c r="C27" s="10" t="s">
        <v>42</v>
      </c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32"/>
      <c r="O27" s="75">
        <f t="shared" si="0"/>
        <v>0</v>
      </c>
    </row>
    <row r="28" spans="1:15" ht="21" customHeight="1">
      <c r="A28" s="121"/>
      <c r="B28" s="124"/>
      <c r="C28" s="10" t="s">
        <v>43</v>
      </c>
      <c r="D28" s="11">
        <f>SUM(D26:D27)</f>
        <v>14</v>
      </c>
      <c r="E28" s="11">
        <f>SUM(E26:E27)</f>
        <v>15</v>
      </c>
      <c r="F28" s="11">
        <f>SUM(F26:F27)</f>
        <v>3</v>
      </c>
      <c r="G28" s="11"/>
      <c r="H28" s="11"/>
      <c r="I28" s="11"/>
      <c r="J28" s="11"/>
      <c r="K28" s="11"/>
      <c r="L28" s="12"/>
      <c r="M28" s="12"/>
      <c r="N28" s="32"/>
      <c r="O28" s="74">
        <f t="shared" si="0"/>
        <v>32</v>
      </c>
    </row>
    <row r="29" spans="1:15" ht="21" customHeight="1">
      <c r="A29" s="121"/>
      <c r="B29" s="124" t="s">
        <v>21</v>
      </c>
      <c r="C29" s="10" t="s">
        <v>41</v>
      </c>
      <c r="D29" s="11">
        <f aca="true" t="shared" si="2" ref="D29:F31">D23+D26</f>
        <v>19</v>
      </c>
      <c r="E29" s="11">
        <f t="shared" si="2"/>
        <v>19</v>
      </c>
      <c r="F29" s="11">
        <f t="shared" si="2"/>
        <v>4</v>
      </c>
      <c r="G29" s="11"/>
      <c r="H29" s="11"/>
      <c r="I29" s="11"/>
      <c r="J29" s="11"/>
      <c r="K29" s="11"/>
      <c r="L29" s="11"/>
      <c r="M29" s="11"/>
      <c r="N29" s="54"/>
      <c r="O29" s="75">
        <f t="shared" si="0"/>
        <v>42</v>
      </c>
    </row>
    <row r="30" spans="1:15" ht="21" customHeight="1">
      <c r="A30" s="121"/>
      <c r="B30" s="124"/>
      <c r="C30" s="10" t="s">
        <v>42</v>
      </c>
      <c r="D30" s="11">
        <f t="shared" si="2"/>
        <v>0</v>
      </c>
      <c r="E30" s="11">
        <f t="shared" si="2"/>
        <v>5</v>
      </c>
      <c r="F30" s="11">
        <f t="shared" si="2"/>
        <v>0</v>
      </c>
      <c r="G30" s="11"/>
      <c r="H30" s="11"/>
      <c r="I30" s="11"/>
      <c r="J30" s="11"/>
      <c r="K30" s="11"/>
      <c r="L30" s="11"/>
      <c r="M30" s="11"/>
      <c r="N30" s="54"/>
      <c r="O30" s="74">
        <f t="shared" si="0"/>
        <v>5</v>
      </c>
    </row>
    <row r="31" spans="1:15" ht="21" customHeight="1" thickBot="1">
      <c r="A31" s="122"/>
      <c r="B31" s="125"/>
      <c r="C31" s="13" t="s">
        <v>43</v>
      </c>
      <c r="D31" s="11">
        <f t="shared" si="2"/>
        <v>19</v>
      </c>
      <c r="E31" s="11">
        <f t="shared" si="2"/>
        <v>24</v>
      </c>
      <c r="F31" s="11">
        <f t="shared" si="2"/>
        <v>4</v>
      </c>
      <c r="G31" s="11"/>
      <c r="H31" s="11"/>
      <c r="I31" s="11"/>
      <c r="J31" s="11"/>
      <c r="K31" s="11"/>
      <c r="L31" s="11"/>
      <c r="M31" s="11"/>
      <c r="N31" s="54"/>
      <c r="O31" s="89">
        <f t="shared" si="0"/>
        <v>47</v>
      </c>
    </row>
    <row r="32" spans="1:15" ht="21" customHeight="1">
      <c r="A32" s="120" t="s">
        <v>23</v>
      </c>
      <c r="B32" s="126" t="s">
        <v>40</v>
      </c>
      <c r="C32" s="7" t="s">
        <v>41</v>
      </c>
      <c r="D32" s="8">
        <v>1699</v>
      </c>
      <c r="E32" s="9">
        <v>981</v>
      </c>
      <c r="F32" s="9">
        <v>828</v>
      </c>
      <c r="G32" s="9"/>
      <c r="H32" s="9"/>
      <c r="I32" s="9"/>
      <c r="J32" s="9"/>
      <c r="K32" s="9"/>
      <c r="L32" s="9"/>
      <c r="M32" s="9"/>
      <c r="N32" s="37"/>
      <c r="O32" s="73">
        <f t="shared" si="0"/>
        <v>3508</v>
      </c>
    </row>
    <row r="33" spans="1:15" ht="21" customHeight="1">
      <c r="A33" s="121"/>
      <c r="B33" s="124"/>
      <c r="C33" s="10" t="s">
        <v>42</v>
      </c>
      <c r="D33" s="11">
        <v>3</v>
      </c>
      <c r="E33" s="12">
        <v>5</v>
      </c>
      <c r="F33" s="12"/>
      <c r="G33" s="12"/>
      <c r="H33" s="12"/>
      <c r="I33" s="12"/>
      <c r="J33" s="12"/>
      <c r="K33" s="12"/>
      <c r="L33" s="12"/>
      <c r="M33" s="12"/>
      <c r="N33" s="32"/>
      <c r="O33" s="74">
        <f t="shared" si="0"/>
        <v>8</v>
      </c>
    </row>
    <row r="34" spans="1:15" ht="21" customHeight="1">
      <c r="A34" s="121"/>
      <c r="B34" s="124"/>
      <c r="C34" s="10" t="s">
        <v>43</v>
      </c>
      <c r="D34" s="11">
        <f>SUM(D32:D33)</f>
        <v>1702</v>
      </c>
      <c r="E34" s="12">
        <f>SUM(E32:E33)</f>
        <v>986</v>
      </c>
      <c r="F34" s="12">
        <f>SUM(F32:F33)</f>
        <v>828</v>
      </c>
      <c r="G34" s="12"/>
      <c r="H34" s="12"/>
      <c r="I34" s="12"/>
      <c r="J34" s="12"/>
      <c r="K34" s="12"/>
      <c r="L34" s="12"/>
      <c r="M34" s="12"/>
      <c r="N34" s="32"/>
      <c r="O34" s="89">
        <f t="shared" si="0"/>
        <v>3516</v>
      </c>
    </row>
    <row r="35" spans="1:15" ht="21" customHeight="1">
      <c r="A35" s="121"/>
      <c r="B35" s="124" t="s">
        <v>44</v>
      </c>
      <c r="C35" s="10" t="s">
        <v>41</v>
      </c>
      <c r="D35" s="11">
        <v>2697</v>
      </c>
      <c r="E35" s="12">
        <v>1765</v>
      </c>
      <c r="F35" s="12">
        <v>1392</v>
      </c>
      <c r="G35" s="12"/>
      <c r="H35" s="12"/>
      <c r="I35" s="12"/>
      <c r="J35" s="12"/>
      <c r="K35" s="12"/>
      <c r="L35" s="12"/>
      <c r="M35" s="12"/>
      <c r="N35" s="32"/>
      <c r="O35" s="74">
        <f t="shared" si="0"/>
        <v>5854</v>
      </c>
    </row>
    <row r="36" spans="1:15" ht="21" customHeight="1">
      <c r="A36" s="121"/>
      <c r="B36" s="124"/>
      <c r="C36" s="10" t="s">
        <v>42</v>
      </c>
      <c r="D36" s="11">
        <v>11</v>
      </c>
      <c r="E36" s="12">
        <v>3</v>
      </c>
      <c r="F36" s="12">
        <v>8</v>
      </c>
      <c r="G36" s="12"/>
      <c r="H36" s="12"/>
      <c r="I36" s="12"/>
      <c r="J36" s="12"/>
      <c r="K36" s="12"/>
      <c r="L36" s="12"/>
      <c r="M36" s="12"/>
      <c r="N36" s="32"/>
      <c r="O36" s="75">
        <f t="shared" si="0"/>
        <v>22</v>
      </c>
    </row>
    <row r="37" spans="1:15" ht="21" customHeight="1">
      <c r="A37" s="121"/>
      <c r="B37" s="124"/>
      <c r="C37" s="10" t="s">
        <v>43</v>
      </c>
      <c r="D37" s="11">
        <f>SUM(D35:D36)</f>
        <v>2708</v>
      </c>
      <c r="E37" s="12">
        <f>SUM(E35:E36)</f>
        <v>1768</v>
      </c>
      <c r="F37" s="12">
        <f>SUM(F35:F36)</f>
        <v>1400</v>
      </c>
      <c r="G37" s="12"/>
      <c r="H37" s="12"/>
      <c r="I37" s="12"/>
      <c r="J37" s="12"/>
      <c r="K37" s="12"/>
      <c r="L37" s="12"/>
      <c r="M37" s="12"/>
      <c r="N37" s="32"/>
      <c r="O37" s="74">
        <f t="shared" si="0"/>
        <v>5876</v>
      </c>
    </row>
    <row r="38" spans="1:15" ht="21" customHeight="1">
      <c r="A38" s="121"/>
      <c r="B38" s="124" t="s">
        <v>21</v>
      </c>
      <c r="C38" s="10" t="s">
        <v>41</v>
      </c>
      <c r="D38" s="11">
        <f aca="true" t="shared" si="3" ref="D38:F40">D32+D35</f>
        <v>4396</v>
      </c>
      <c r="E38" s="11">
        <f t="shared" si="3"/>
        <v>2746</v>
      </c>
      <c r="F38" s="11">
        <f t="shared" si="3"/>
        <v>2220</v>
      </c>
      <c r="G38" s="11"/>
      <c r="H38" s="11"/>
      <c r="I38" s="11"/>
      <c r="J38" s="11"/>
      <c r="K38" s="11"/>
      <c r="L38" s="11"/>
      <c r="M38" s="11"/>
      <c r="N38" s="54"/>
      <c r="O38" s="75">
        <f t="shared" si="0"/>
        <v>9362</v>
      </c>
    </row>
    <row r="39" spans="1:15" ht="21" customHeight="1">
      <c r="A39" s="121"/>
      <c r="B39" s="124"/>
      <c r="C39" s="10" t="s">
        <v>42</v>
      </c>
      <c r="D39" s="11">
        <f t="shared" si="3"/>
        <v>14</v>
      </c>
      <c r="E39" s="11">
        <f t="shared" si="3"/>
        <v>8</v>
      </c>
      <c r="F39" s="11">
        <f t="shared" si="3"/>
        <v>8</v>
      </c>
      <c r="G39" s="11"/>
      <c r="H39" s="11"/>
      <c r="I39" s="11"/>
      <c r="J39" s="11"/>
      <c r="K39" s="11"/>
      <c r="L39" s="11"/>
      <c r="M39" s="11"/>
      <c r="N39" s="54"/>
      <c r="O39" s="74">
        <f t="shared" si="0"/>
        <v>30</v>
      </c>
    </row>
    <row r="40" spans="1:15" ht="21" customHeight="1" thickBot="1">
      <c r="A40" s="122"/>
      <c r="B40" s="125"/>
      <c r="C40" s="13" t="s">
        <v>43</v>
      </c>
      <c r="D40" s="11">
        <f t="shared" si="3"/>
        <v>4410</v>
      </c>
      <c r="E40" s="11">
        <f t="shared" si="3"/>
        <v>2754</v>
      </c>
      <c r="F40" s="11">
        <f t="shared" si="3"/>
        <v>2228</v>
      </c>
      <c r="G40" s="11"/>
      <c r="H40" s="11"/>
      <c r="I40" s="11"/>
      <c r="J40" s="11"/>
      <c r="K40" s="11"/>
      <c r="L40" s="11"/>
      <c r="M40" s="11"/>
      <c r="N40" s="54"/>
      <c r="O40" s="89">
        <f t="shared" si="0"/>
        <v>9392</v>
      </c>
    </row>
    <row r="41" spans="1:15" ht="21" customHeight="1">
      <c r="A41" s="102" t="s">
        <v>46</v>
      </c>
      <c r="B41" s="103"/>
      <c r="C41" s="7" t="s">
        <v>41</v>
      </c>
      <c r="D41" s="8">
        <v>204</v>
      </c>
      <c r="E41" s="9">
        <v>88</v>
      </c>
      <c r="F41" s="9">
        <v>59</v>
      </c>
      <c r="G41" s="9"/>
      <c r="H41" s="9"/>
      <c r="I41" s="9"/>
      <c r="J41" s="9"/>
      <c r="K41" s="9"/>
      <c r="L41" s="9"/>
      <c r="M41" s="9"/>
      <c r="N41" s="37"/>
      <c r="O41" s="73">
        <f t="shared" si="0"/>
        <v>351</v>
      </c>
    </row>
    <row r="42" spans="1:15" ht="21" customHeight="1">
      <c r="A42" s="104"/>
      <c r="B42" s="105"/>
      <c r="C42" s="10" t="s">
        <v>42</v>
      </c>
      <c r="D42" s="11">
        <v>47</v>
      </c>
      <c r="E42" s="12">
        <v>5</v>
      </c>
      <c r="F42" s="12">
        <v>6</v>
      </c>
      <c r="G42" s="12"/>
      <c r="H42" s="12"/>
      <c r="I42" s="12"/>
      <c r="J42" s="12"/>
      <c r="K42" s="12"/>
      <c r="L42" s="12"/>
      <c r="M42" s="12"/>
      <c r="N42" s="32"/>
      <c r="O42" s="74">
        <f t="shared" si="0"/>
        <v>58</v>
      </c>
    </row>
    <row r="43" spans="1:15" ht="21" customHeight="1" thickBot="1">
      <c r="A43" s="106"/>
      <c r="B43" s="107"/>
      <c r="C43" s="13" t="s">
        <v>43</v>
      </c>
      <c r="D43" s="14">
        <f>SUM(D41:D42)</f>
        <v>251</v>
      </c>
      <c r="E43" s="44">
        <f>SUM(E41:E42)</f>
        <v>93</v>
      </c>
      <c r="F43" s="44">
        <f>SUM(F41:F42)</f>
        <v>65</v>
      </c>
      <c r="G43" s="44"/>
      <c r="H43" s="44"/>
      <c r="I43" s="44"/>
      <c r="J43" s="44"/>
      <c r="K43" s="44"/>
      <c r="L43" s="44"/>
      <c r="M43" s="44"/>
      <c r="N43" s="55"/>
      <c r="O43" s="89">
        <f t="shared" si="0"/>
        <v>409</v>
      </c>
    </row>
    <row r="44" spans="1:15" ht="21" customHeight="1">
      <c r="A44" s="102" t="s">
        <v>47</v>
      </c>
      <c r="B44" s="103"/>
      <c r="C44" s="7" t="s">
        <v>41</v>
      </c>
      <c r="D44" s="8">
        <v>111</v>
      </c>
      <c r="E44" s="9">
        <v>52</v>
      </c>
      <c r="F44" s="9">
        <v>43</v>
      </c>
      <c r="G44" s="9"/>
      <c r="H44" s="9"/>
      <c r="I44" s="9"/>
      <c r="J44" s="9"/>
      <c r="K44" s="9"/>
      <c r="L44" s="9"/>
      <c r="M44" s="9"/>
      <c r="N44" s="37"/>
      <c r="O44" s="73">
        <f t="shared" si="0"/>
        <v>206</v>
      </c>
    </row>
    <row r="45" spans="1:15" ht="21" customHeight="1">
      <c r="A45" s="104"/>
      <c r="B45" s="105"/>
      <c r="C45" s="10" t="s">
        <v>42</v>
      </c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32"/>
      <c r="O45" s="74">
        <f t="shared" si="0"/>
        <v>0</v>
      </c>
    </row>
    <row r="46" spans="1:15" ht="21" customHeight="1" thickBot="1">
      <c r="A46" s="106"/>
      <c r="B46" s="107"/>
      <c r="C46" s="13" t="s">
        <v>43</v>
      </c>
      <c r="D46" s="14">
        <f>SUM(D44:D45)</f>
        <v>111</v>
      </c>
      <c r="E46" s="14">
        <f>SUM(E44:E45)</f>
        <v>52</v>
      </c>
      <c r="F46" s="14">
        <f>SUM(F44:F45)</f>
        <v>43</v>
      </c>
      <c r="G46" s="14"/>
      <c r="H46" s="14"/>
      <c r="I46" s="14"/>
      <c r="J46" s="14"/>
      <c r="K46" s="14"/>
      <c r="L46" s="44"/>
      <c r="M46" s="44"/>
      <c r="N46" s="55"/>
      <c r="O46" s="89">
        <f t="shared" si="0"/>
        <v>206</v>
      </c>
    </row>
    <row r="47" spans="1:15" ht="21" customHeight="1" thickBot="1">
      <c r="A47" s="108" t="s">
        <v>48</v>
      </c>
      <c r="B47" s="109"/>
      <c r="C47" s="110"/>
      <c r="D47" s="15">
        <f>SUM(D46+D43+D40+D31+D22)</f>
        <v>5867</v>
      </c>
      <c r="E47" s="16">
        <f>SUM(E46+E43+E40+E31+E22)</f>
        <v>3458</v>
      </c>
      <c r="F47" s="16">
        <f>SUM(F46+F43+F40+F31+F22)</f>
        <v>2748</v>
      </c>
      <c r="G47" s="16"/>
      <c r="H47" s="16"/>
      <c r="I47" s="16"/>
      <c r="J47" s="16"/>
      <c r="K47" s="16"/>
      <c r="L47" s="16"/>
      <c r="M47" s="16"/>
      <c r="N47" s="39"/>
      <c r="O47" s="79">
        <f t="shared" si="0"/>
        <v>12073</v>
      </c>
    </row>
    <row r="48" spans="1:15" ht="21" customHeight="1" thickBot="1">
      <c r="A48" s="108" t="s">
        <v>27</v>
      </c>
      <c r="B48" s="109"/>
      <c r="C48" s="110"/>
      <c r="D48" s="15">
        <v>135</v>
      </c>
      <c r="E48" s="16">
        <v>72</v>
      </c>
      <c r="F48" s="16">
        <v>55</v>
      </c>
      <c r="G48" s="16"/>
      <c r="H48" s="16"/>
      <c r="I48" s="16"/>
      <c r="J48" s="16"/>
      <c r="K48" s="16"/>
      <c r="L48" s="16"/>
      <c r="M48" s="16"/>
      <c r="N48" s="39"/>
      <c r="O48" s="79">
        <f t="shared" si="0"/>
        <v>262</v>
      </c>
    </row>
    <row r="49" spans="1:15" ht="21" customHeight="1" thickBot="1">
      <c r="A49" s="108" t="s">
        <v>49</v>
      </c>
      <c r="B49" s="109"/>
      <c r="C49" s="110"/>
      <c r="D49" s="15">
        <f>SUM(D47:D48)</f>
        <v>6002</v>
      </c>
      <c r="E49" s="16">
        <f>SUM(E47:E48)</f>
        <v>3530</v>
      </c>
      <c r="F49" s="16">
        <f>SUM(F47:F48)</f>
        <v>2803</v>
      </c>
      <c r="G49" s="16"/>
      <c r="H49" s="16"/>
      <c r="I49" s="16"/>
      <c r="J49" s="16"/>
      <c r="K49" s="16"/>
      <c r="L49" s="16"/>
      <c r="M49" s="16"/>
      <c r="N49" s="39"/>
      <c r="O49" s="79">
        <f t="shared" si="0"/>
        <v>12335</v>
      </c>
    </row>
    <row r="50" spans="1:15" ht="21" customHeight="1">
      <c r="A50" s="111" t="s">
        <v>29</v>
      </c>
      <c r="B50" s="123" t="s">
        <v>50</v>
      </c>
      <c r="C50" s="17" t="s">
        <v>51</v>
      </c>
      <c r="D50" s="18">
        <v>4042</v>
      </c>
      <c r="E50" s="19">
        <v>2505</v>
      </c>
      <c r="F50" s="19">
        <v>2043</v>
      </c>
      <c r="G50" s="19"/>
      <c r="H50" s="19"/>
      <c r="I50" s="19"/>
      <c r="J50" s="19"/>
      <c r="K50" s="19"/>
      <c r="L50" s="19"/>
      <c r="M50" s="19"/>
      <c r="N50" s="35"/>
      <c r="O50" s="73">
        <f t="shared" si="0"/>
        <v>8590</v>
      </c>
    </row>
    <row r="51" spans="1:15" ht="21" customHeight="1">
      <c r="A51" s="112"/>
      <c r="B51" s="105"/>
      <c r="C51" s="10" t="s">
        <v>52</v>
      </c>
      <c r="D51" s="11">
        <v>2094</v>
      </c>
      <c r="E51" s="12">
        <v>1333</v>
      </c>
      <c r="F51" s="12">
        <v>1291</v>
      </c>
      <c r="G51" s="12"/>
      <c r="H51" s="12"/>
      <c r="I51" s="12"/>
      <c r="J51" s="12"/>
      <c r="K51" s="12"/>
      <c r="L51" s="12"/>
      <c r="M51" s="12"/>
      <c r="N51" s="32"/>
      <c r="O51" s="90">
        <f t="shared" si="0"/>
        <v>4718</v>
      </c>
    </row>
    <row r="52" spans="1:15" ht="21" customHeight="1">
      <c r="A52" s="112"/>
      <c r="B52" s="105"/>
      <c r="C52" s="10" t="s">
        <v>43</v>
      </c>
      <c r="D52" s="11">
        <f>SUM(D50:D51)</f>
        <v>6136</v>
      </c>
      <c r="E52" s="11">
        <f>SUM(E50:E51)</f>
        <v>3838</v>
      </c>
      <c r="F52" s="11">
        <f>SUM(F50:F51)</f>
        <v>3334</v>
      </c>
      <c r="G52" s="11"/>
      <c r="H52" s="11"/>
      <c r="I52" s="11"/>
      <c r="J52" s="11"/>
      <c r="K52" s="11"/>
      <c r="L52" s="11"/>
      <c r="M52" s="11"/>
      <c r="N52" s="54"/>
      <c r="O52" s="74">
        <f t="shared" si="0"/>
        <v>13308</v>
      </c>
    </row>
    <row r="53" spans="1:15" ht="21" customHeight="1">
      <c r="A53" s="112"/>
      <c r="B53" s="98" t="s">
        <v>33</v>
      </c>
      <c r="C53" s="99"/>
      <c r="D53" s="11">
        <v>22</v>
      </c>
      <c r="E53" s="12">
        <v>16</v>
      </c>
      <c r="F53" s="12">
        <v>14</v>
      </c>
      <c r="G53" s="12"/>
      <c r="H53" s="12"/>
      <c r="I53" s="12"/>
      <c r="J53" s="12"/>
      <c r="K53" s="12"/>
      <c r="L53" s="12"/>
      <c r="M53" s="12"/>
      <c r="N53" s="32"/>
      <c r="O53" s="89">
        <f t="shared" si="0"/>
        <v>52</v>
      </c>
    </row>
    <row r="54" spans="1:15" ht="21" customHeight="1" thickBot="1">
      <c r="A54" s="113"/>
      <c r="B54" s="100" t="s">
        <v>34</v>
      </c>
      <c r="C54" s="101"/>
      <c r="D54" s="20">
        <v>158</v>
      </c>
      <c r="E54" s="21">
        <v>86</v>
      </c>
      <c r="F54" s="21">
        <v>68</v>
      </c>
      <c r="G54" s="21"/>
      <c r="H54" s="21"/>
      <c r="I54" s="21"/>
      <c r="J54" s="21"/>
      <c r="K54" s="21"/>
      <c r="L54" s="21"/>
      <c r="M54" s="21"/>
      <c r="N54" s="40"/>
      <c r="O54" s="89">
        <f t="shared" si="0"/>
        <v>312</v>
      </c>
    </row>
    <row r="55" spans="1:15" ht="21" customHeight="1" thickBot="1">
      <c r="A55" s="114" t="s">
        <v>54</v>
      </c>
      <c r="B55" s="115"/>
      <c r="C55" s="116"/>
      <c r="D55" s="15">
        <f>SUM(D52:D54)</f>
        <v>6316</v>
      </c>
      <c r="E55" s="16">
        <f>SUM(E52:E54)</f>
        <v>3940</v>
      </c>
      <c r="F55" s="16">
        <f>SUM(F52:F54)</f>
        <v>3416</v>
      </c>
      <c r="G55" s="16"/>
      <c r="H55" s="16"/>
      <c r="I55" s="16"/>
      <c r="J55" s="16"/>
      <c r="K55" s="16"/>
      <c r="L55" s="16"/>
      <c r="M55" s="16"/>
      <c r="N55" s="39"/>
      <c r="O55" s="79">
        <f t="shared" si="0"/>
        <v>13672</v>
      </c>
    </row>
    <row r="56" spans="1:15" ht="23.25" customHeight="1" thickBot="1">
      <c r="A56" s="117" t="s">
        <v>35</v>
      </c>
      <c r="B56" s="118"/>
      <c r="C56" s="119"/>
      <c r="D56" s="77">
        <f>SUM(D49+D55)</f>
        <v>12318</v>
      </c>
      <c r="E56" s="78">
        <f>SUM(E49+E55)</f>
        <v>7470</v>
      </c>
      <c r="F56" s="78">
        <f>SUM(F55+F49)</f>
        <v>6219</v>
      </c>
      <c r="G56" s="78"/>
      <c r="H56" s="78"/>
      <c r="I56" s="78"/>
      <c r="J56" s="78"/>
      <c r="K56" s="78"/>
      <c r="L56" s="78"/>
      <c r="M56" s="78"/>
      <c r="N56" s="82"/>
      <c r="O56" s="76">
        <f t="shared" si="0"/>
        <v>26007</v>
      </c>
    </row>
    <row r="59" spans="1:15" ht="13.5">
      <c r="A59" s="96" t="s">
        <v>182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13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</sheetData>
  <sheetProtection/>
  <mergeCells count="41">
    <mergeCell ref="B8:B10"/>
    <mergeCell ref="G7:G10"/>
    <mergeCell ref="F7:F10"/>
    <mergeCell ref="A23:A31"/>
    <mergeCell ref="B17:B19"/>
    <mergeCell ref="A11:A22"/>
    <mergeCell ref="B29:B31"/>
    <mergeCell ref="B26:B28"/>
    <mergeCell ref="D7:D10"/>
    <mergeCell ref="B32:B34"/>
    <mergeCell ref="B35:B37"/>
    <mergeCell ref="A32:A40"/>
    <mergeCell ref="A50:A54"/>
    <mergeCell ref="A47:C47"/>
    <mergeCell ref="B11:B13"/>
    <mergeCell ref="A56:C56"/>
    <mergeCell ref="A48:C48"/>
    <mergeCell ref="B54:C54"/>
    <mergeCell ref="A49:C49"/>
    <mergeCell ref="B38:B40"/>
    <mergeCell ref="A44:B46"/>
    <mergeCell ref="H7:H10"/>
    <mergeCell ref="A59:O60"/>
    <mergeCell ref="B53:C53"/>
    <mergeCell ref="A55:C55"/>
    <mergeCell ref="A41:B43"/>
    <mergeCell ref="B50:B52"/>
    <mergeCell ref="A8:A10"/>
    <mergeCell ref="B23:B25"/>
    <mergeCell ref="B20:B22"/>
    <mergeCell ref="B14:B16"/>
    <mergeCell ref="J7:J10"/>
    <mergeCell ref="I7:I10"/>
    <mergeCell ref="O7:O10"/>
    <mergeCell ref="N7:N10"/>
    <mergeCell ref="C8:C10"/>
    <mergeCell ref="L7:L10"/>
    <mergeCell ref="A7:C7"/>
    <mergeCell ref="M7:M10"/>
    <mergeCell ref="E7:E10"/>
    <mergeCell ref="K7:K10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6" ht="15" customHeight="1">
      <c r="A4" s="22"/>
      <c r="B4" s="22"/>
      <c r="C4" s="22"/>
      <c r="D4" s="22"/>
      <c r="E4" s="23"/>
      <c r="F4" s="1" t="s">
        <v>36</v>
      </c>
    </row>
    <row r="5" spans="1:15" ht="15" customHeight="1">
      <c r="A5" s="49" t="s">
        <v>150</v>
      </c>
      <c r="C5" s="50"/>
      <c r="D5" s="56"/>
      <c r="L5" s="53"/>
      <c r="M5" s="53"/>
      <c r="N5" s="53"/>
      <c r="O5" s="24"/>
    </row>
    <row r="6" spans="12:15" ht="15" customHeight="1" thickBot="1">
      <c r="L6" s="25"/>
      <c r="M6" s="25"/>
      <c r="N6" s="25"/>
      <c r="O6" s="25"/>
    </row>
    <row r="7" spans="1:15" ht="48" customHeight="1">
      <c r="A7" s="146" t="s">
        <v>4</v>
      </c>
      <c r="B7" s="147"/>
      <c r="C7" s="148"/>
      <c r="D7" s="158" t="s">
        <v>151</v>
      </c>
      <c r="E7" s="130" t="s">
        <v>81</v>
      </c>
      <c r="F7" s="130" t="s">
        <v>82</v>
      </c>
      <c r="G7" s="130"/>
      <c r="H7" s="130"/>
      <c r="I7" s="130"/>
      <c r="J7" s="130"/>
      <c r="K7" s="130"/>
      <c r="L7" s="130"/>
      <c r="M7" s="130"/>
      <c r="N7" s="169"/>
      <c r="O7" s="151" t="s">
        <v>18</v>
      </c>
    </row>
    <row r="8" spans="1:15" ht="13.5">
      <c r="A8" s="112" t="s">
        <v>37</v>
      </c>
      <c r="B8" s="124" t="s">
        <v>38</v>
      </c>
      <c r="C8" s="133" t="s">
        <v>39</v>
      </c>
      <c r="D8" s="159"/>
      <c r="E8" s="154"/>
      <c r="F8" s="154"/>
      <c r="G8" s="154"/>
      <c r="H8" s="156"/>
      <c r="I8" s="156"/>
      <c r="J8" s="154"/>
      <c r="K8" s="154"/>
      <c r="L8" s="154"/>
      <c r="M8" s="185"/>
      <c r="N8" s="170"/>
      <c r="O8" s="152"/>
    </row>
    <row r="9" spans="1:15" ht="13.5">
      <c r="A9" s="112"/>
      <c r="B9" s="124"/>
      <c r="C9" s="133"/>
      <c r="D9" s="159"/>
      <c r="E9" s="154"/>
      <c r="F9" s="154"/>
      <c r="G9" s="154"/>
      <c r="H9" s="156"/>
      <c r="I9" s="156"/>
      <c r="J9" s="154"/>
      <c r="K9" s="154"/>
      <c r="L9" s="154"/>
      <c r="M9" s="185"/>
      <c r="N9" s="170"/>
      <c r="O9" s="152"/>
    </row>
    <row r="10" spans="1:15" ht="18.75" customHeight="1" thickBot="1">
      <c r="A10" s="145"/>
      <c r="B10" s="125"/>
      <c r="C10" s="134"/>
      <c r="D10" s="160"/>
      <c r="E10" s="155"/>
      <c r="F10" s="155"/>
      <c r="G10" s="155"/>
      <c r="H10" s="157"/>
      <c r="I10" s="157"/>
      <c r="J10" s="155"/>
      <c r="K10" s="155"/>
      <c r="L10" s="155"/>
      <c r="M10" s="186"/>
      <c r="N10" s="171"/>
      <c r="O10" s="152"/>
    </row>
    <row r="11" spans="1:15" ht="21" customHeight="1">
      <c r="A11" s="120" t="s">
        <v>14</v>
      </c>
      <c r="B11" s="126" t="s">
        <v>40</v>
      </c>
      <c r="C11" s="7" t="s">
        <v>41</v>
      </c>
      <c r="D11" s="8">
        <v>275</v>
      </c>
      <c r="E11" s="9">
        <v>327</v>
      </c>
      <c r="F11" s="9">
        <v>263</v>
      </c>
      <c r="G11" s="9"/>
      <c r="H11" s="9"/>
      <c r="I11" s="9"/>
      <c r="J11" s="9"/>
      <c r="K11" s="9"/>
      <c r="L11" s="9"/>
      <c r="M11" s="37"/>
      <c r="N11" s="37"/>
      <c r="O11" s="79">
        <f aca="true" t="shared" si="0" ref="O11:O56">SUM(D11:N11)</f>
        <v>865</v>
      </c>
    </row>
    <row r="12" spans="1:15" ht="21" customHeight="1">
      <c r="A12" s="121"/>
      <c r="B12" s="124"/>
      <c r="C12" s="10" t="s">
        <v>42</v>
      </c>
      <c r="D12" s="11">
        <v>87</v>
      </c>
      <c r="E12" s="12">
        <v>83</v>
      </c>
      <c r="F12" s="12">
        <v>28</v>
      </c>
      <c r="G12" s="12"/>
      <c r="H12" s="12"/>
      <c r="I12" s="12"/>
      <c r="J12" s="12"/>
      <c r="K12" s="12"/>
      <c r="L12" s="12"/>
      <c r="M12" s="32"/>
      <c r="N12" s="32"/>
      <c r="O12" s="74">
        <f t="shared" si="0"/>
        <v>198</v>
      </c>
    </row>
    <row r="13" spans="1:15" ht="21" customHeight="1">
      <c r="A13" s="121"/>
      <c r="B13" s="124"/>
      <c r="C13" s="10" t="s">
        <v>43</v>
      </c>
      <c r="D13" s="11">
        <f>SUM(D11:D12)</f>
        <v>362</v>
      </c>
      <c r="E13" s="12">
        <f>SUM(E11:E12)</f>
        <v>410</v>
      </c>
      <c r="F13" s="12">
        <f>SUM(F11:F12)</f>
        <v>291</v>
      </c>
      <c r="G13" s="12"/>
      <c r="H13" s="12"/>
      <c r="I13" s="12"/>
      <c r="J13" s="12"/>
      <c r="K13" s="12"/>
      <c r="L13" s="12"/>
      <c r="M13" s="32"/>
      <c r="N13" s="32"/>
      <c r="O13" s="74">
        <f t="shared" si="0"/>
        <v>1063</v>
      </c>
    </row>
    <row r="14" spans="1:15" ht="21" customHeight="1">
      <c r="A14" s="121"/>
      <c r="B14" s="124" t="s">
        <v>44</v>
      </c>
      <c r="C14" s="10" t="s">
        <v>41</v>
      </c>
      <c r="D14" s="11">
        <v>546</v>
      </c>
      <c r="E14" s="12">
        <v>600</v>
      </c>
      <c r="F14" s="12">
        <v>466</v>
      </c>
      <c r="G14" s="12"/>
      <c r="H14" s="12"/>
      <c r="I14" s="12"/>
      <c r="J14" s="12"/>
      <c r="K14" s="12"/>
      <c r="L14" s="12"/>
      <c r="M14" s="32"/>
      <c r="N14" s="32"/>
      <c r="O14" s="74">
        <f t="shared" si="0"/>
        <v>1612</v>
      </c>
    </row>
    <row r="15" spans="1:15" ht="21" customHeight="1">
      <c r="A15" s="121"/>
      <c r="B15" s="124"/>
      <c r="C15" s="10" t="s">
        <v>42</v>
      </c>
      <c r="D15" s="11">
        <v>3</v>
      </c>
      <c r="E15" s="12">
        <v>14</v>
      </c>
      <c r="F15" s="12">
        <v>5</v>
      </c>
      <c r="G15" s="12"/>
      <c r="H15" s="12"/>
      <c r="I15" s="12"/>
      <c r="J15" s="12"/>
      <c r="K15" s="12"/>
      <c r="L15" s="12"/>
      <c r="M15" s="32"/>
      <c r="N15" s="32"/>
      <c r="O15" s="74">
        <f t="shared" si="0"/>
        <v>22</v>
      </c>
    </row>
    <row r="16" spans="1:15" ht="21" customHeight="1">
      <c r="A16" s="121"/>
      <c r="B16" s="124"/>
      <c r="C16" s="10" t="s">
        <v>43</v>
      </c>
      <c r="D16" s="11">
        <f>SUM(D14:D15)</f>
        <v>549</v>
      </c>
      <c r="E16" s="12">
        <f>SUM(E14:E15)</f>
        <v>614</v>
      </c>
      <c r="F16" s="12">
        <f>SUM(F14:F15)</f>
        <v>471</v>
      </c>
      <c r="G16" s="12"/>
      <c r="H16" s="12"/>
      <c r="I16" s="12"/>
      <c r="J16" s="12"/>
      <c r="K16" s="12"/>
      <c r="L16" s="12"/>
      <c r="M16" s="32"/>
      <c r="N16" s="32"/>
      <c r="O16" s="74">
        <f t="shared" si="0"/>
        <v>1634</v>
      </c>
    </row>
    <row r="17" spans="1:15" ht="21" customHeight="1">
      <c r="A17" s="121"/>
      <c r="B17" s="124" t="s">
        <v>45</v>
      </c>
      <c r="C17" s="10" t="s">
        <v>41</v>
      </c>
      <c r="D17" s="11"/>
      <c r="E17" s="12">
        <v>1</v>
      </c>
      <c r="F17" s="12">
        <v>1</v>
      </c>
      <c r="G17" s="12"/>
      <c r="H17" s="12"/>
      <c r="I17" s="12"/>
      <c r="J17" s="12"/>
      <c r="K17" s="12"/>
      <c r="L17" s="12"/>
      <c r="M17" s="32"/>
      <c r="N17" s="41"/>
      <c r="O17" s="74">
        <f t="shared" si="0"/>
        <v>2</v>
      </c>
    </row>
    <row r="18" spans="1:15" ht="21" customHeight="1">
      <c r="A18" s="121"/>
      <c r="B18" s="124"/>
      <c r="C18" s="10" t="s">
        <v>42</v>
      </c>
      <c r="D18" s="11">
        <v>3</v>
      </c>
      <c r="E18" s="12"/>
      <c r="F18" s="12">
        <v>2</v>
      </c>
      <c r="G18" s="12"/>
      <c r="H18" s="12"/>
      <c r="I18" s="12"/>
      <c r="J18" s="12"/>
      <c r="K18" s="12"/>
      <c r="L18" s="12"/>
      <c r="M18" s="32"/>
      <c r="N18" s="41"/>
      <c r="O18" s="74">
        <f t="shared" si="0"/>
        <v>5</v>
      </c>
    </row>
    <row r="19" spans="1:15" ht="21" customHeight="1">
      <c r="A19" s="121"/>
      <c r="B19" s="124"/>
      <c r="C19" s="10" t="s">
        <v>43</v>
      </c>
      <c r="D19" s="11">
        <f>SUM(D17:D18)</f>
        <v>3</v>
      </c>
      <c r="E19" s="12">
        <f>SUM(E17:E18)</f>
        <v>1</v>
      </c>
      <c r="F19" s="11">
        <f>SUM(F17:F18)</f>
        <v>3</v>
      </c>
      <c r="G19" s="12"/>
      <c r="H19" s="12"/>
      <c r="I19" s="12"/>
      <c r="J19" s="12"/>
      <c r="K19" s="12"/>
      <c r="L19" s="12"/>
      <c r="M19" s="32"/>
      <c r="N19" s="41"/>
      <c r="O19" s="74">
        <f t="shared" si="0"/>
        <v>7</v>
      </c>
    </row>
    <row r="20" spans="1:15" ht="21" customHeight="1">
      <c r="A20" s="121"/>
      <c r="B20" s="124" t="s">
        <v>21</v>
      </c>
      <c r="C20" s="10" t="s">
        <v>41</v>
      </c>
      <c r="D20" s="11">
        <f aca="true" t="shared" si="1" ref="D20:F22">D11+D14+D17</f>
        <v>821</v>
      </c>
      <c r="E20" s="11">
        <f t="shared" si="1"/>
        <v>928</v>
      </c>
      <c r="F20" s="11">
        <f t="shared" si="1"/>
        <v>730</v>
      </c>
      <c r="G20" s="11"/>
      <c r="H20" s="11"/>
      <c r="I20" s="11"/>
      <c r="J20" s="11"/>
      <c r="K20" s="11"/>
      <c r="L20" s="11"/>
      <c r="M20" s="54"/>
      <c r="N20" s="41"/>
      <c r="O20" s="74">
        <f t="shared" si="0"/>
        <v>2479</v>
      </c>
    </row>
    <row r="21" spans="1:15" ht="21" customHeight="1">
      <c r="A21" s="121"/>
      <c r="B21" s="124"/>
      <c r="C21" s="10" t="s">
        <v>42</v>
      </c>
      <c r="D21" s="11">
        <f t="shared" si="1"/>
        <v>93</v>
      </c>
      <c r="E21" s="11">
        <f t="shared" si="1"/>
        <v>97</v>
      </c>
      <c r="F21" s="11">
        <f t="shared" si="1"/>
        <v>35</v>
      </c>
      <c r="G21" s="11"/>
      <c r="H21" s="11"/>
      <c r="I21" s="11"/>
      <c r="J21" s="11"/>
      <c r="K21" s="11"/>
      <c r="L21" s="11"/>
      <c r="M21" s="54"/>
      <c r="N21" s="41"/>
      <c r="O21" s="74">
        <f t="shared" si="0"/>
        <v>225</v>
      </c>
    </row>
    <row r="22" spans="1:15" ht="21" customHeight="1" thickBot="1">
      <c r="A22" s="122"/>
      <c r="B22" s="125"/>
      <c r="C22" s="13" t="s">
        <v>43</v>
      </c>
      <c r="D22" s="11">
        <f t="shared" si="1"/>
        <v>914</v>
      </c>
      <c r="E22" s="11">
        <f t="shared" si="1"/>
        <v>1025</v>
      </c>
      <c r="F22" s="11">
        <f t="shared" si="1"/>
        <v>765</v>
      </c>
      <c r="G22" s="11"/>
      <c r="H22" s="11"/>
      <c r="I22" s="11"/>
      <c r="J22" s="11"/>
      <c r="K22" s="11"/>
      <c r="L22" s="11"/>
      <c r="M22" s="54"/>
      <c r="N22" s="41"/>
      <c r="O22" s="74">
        <f t="shared" si="0"/>
        <v>2704</v>
      </c>
    </row>
    <row r="23" spans="1:15" ht="21" customHeight="1">
      <c r="A23" s="120" t="s">
        <v>22</v>
      </c>
      <c r="B23" s="126" t="s">
        <v>40</v>
      </c>
      <c r="C23" s="7" t="s">
        <v>41</v>
      </c>
      <c r="D23" s="8">
        <v>5</v>
      </c>
      <c r="E23" s="9">
        <v>8</v>
      </c>
      <c r="F23" s="9">
        <v>3</v>
      </c>
      <c r="G23" s="9"/>
      <c r="H23" s="9"/>
      <c r="I23" s="9"/>
      <c r="J23" s="9"/>
      <c r="K23" s="9"/>
      <c r="L23" s="9"/>
      <c r="M23" s="37"/>
      <c r="N23" s="43"/>
      <c r="O23" s="73">
        <f t="shared" si="0"/>
        <v>16</v>
      </c>
    </row>
    <row r="24" spans="1:15" ht="21" customHeight="1">
      <c r="A24" s="121"/>
      <c r="B24" s="124"/>
      <c r="C24" s="10" t="s">
        <v>42</v>
      </c>
      <c r="D24" s="11">
        <v>14</v>
      </c>
      <c r="E24" s="12">
        <v>24</v>
      </c>
      <c r="F24" s="12">
        <v>4</v>
      </c>
      <c r="G24" s="12"/>
      <c r="H24" s="12"/>
      <c r="I24" s="12"/>
      <c r="J24" s="12"/>
      <c r="K24" s="12"/>
      <c r="L24" s="12"/>
      <c r="M24" s="32"/>
      <c r="N24" s="41"/>
      <c r="O24" s="74">
        <f t="shared" si="0"/>
        <v>42</v>
      </c>
    </row>
    <row r="25" spans="1:15" ht="21" customHeight="1">
      <c r="A25" s="121"/>
      <c r="B25" s="124"/>
      <c r="C25" s="10" t="s">
        <v>43</v>
      </c>
      <c r="D25" s="11">
        <f>SUM(D23:D24)</f>
        <v>19</v>
      </c>
      <c r="E25" s="12">
        <f>SUM(E23:E24)</f>
        <v>32</v>
      </c>
      <c r="F25" s="12">
        <f>SUM(F23:F24)</f>
        <v>7</v>
      </c>
      <c r="G25" s="12"/>
      <c r="H25" s="12"/>
      <c r="I25" s="12"/>
      <c r="J25" s="12"/>
      <c r="K25" s="12"/>
      <c r="L25" s="12"/>
      <c r="M25" s="32"/>
      <c r="N25" s="41"/>
      <c r="O25" s="74">
        <f t="shared" si="0"/>
        <v>58</v>
      </c>
    </row>
    <row r="26" spans="1:15" ht="21" customHeight="1">
      <c r="A26" s="121"/>
      <c r="B26" s="124" t="s">
        <v>44</v>
      </c>
      <c r="C26" s="10" t="s">
        <v>41</v>
      </c>
      <c r="D26" s="11">
        <v>14</v>
      </c>
      <c r="E26" s="12">
        <v>9</v>
      </c>
      <c r="F26" s="12">
        <v>9</v>
      </c>
      <c r="G26" s="12"/>
      <c r="H26" s="12"/>
      <c r="I26" s="12"/>
      <c r="J26" s="12"/>
      <c r="K26" s="12"/>
      <c r="L26" s="12"/>
      <c r="M26" s="32"/>
      <c r="N26" s="41"/>
      <c r="O26" s="74">
        <f t="shared" si="0"/>
        <v>32</v>
      </c>
    </row>
    <row r="27" spans="1:15" ht="21" customHeight="1">
      <c r="A27" s="121"/>
      <c r="B27" s="124"/>
      <c r="C27" s="10" t="s">
        <v>42</v>
      </c>
      <c r="D27" s="11">
        <v>4</v>
      </c>
      <c r="E27" s="12">
        <v>13</v>
      </c>
      <c r="F27" s="12">
        <v>7</v>
      </c>
      <c r="G27" s="12"/>
      <c r="H27" s="12"/>
      <c r="I27" s="12"/>
      <c r="J27" s="12"/>
      <c r="K27" s="12"/>
      <c r="L27" s="12"/>
      <c r="M27" s="32"/>
      <c r="N27" s="41"/>
      <c r="O27" s="74">
        <f t="shared" si="0"/>
        <v>24</v>
      </c>
    </row>
    <row r="28" spans="1:15" ht="21" customHeight="1">
      <c r="A28" s="121"/>
      <c r="B28" s="124"/>
      <c r="C28" s="10" t="s">
        <v>43</v>
      </c>
      <c r="D28" s="11">
        <f>SUM(D26:D27)</f>
        <v>18</v>
      </c>
      <c r="E28" s="12">
        <f>SUM(E26:E27)</f>
        <v>22</v>
      </c>
      <c r="F28" s="12">
        <f>SUM(F26:F27)</f>
        <v>16</v>
      </c>
      <c r="G28" s="12"/>
      <c r="H28" s="12"/>
      <c r="I28" s="12"/>
      <c r="J28" s="12"/>
      <c r="K28" s="12"/>
      <c r="L28" s="12"/>
      <c r="M28" s="32"/>
      <c r="N28" s="41"/>
      <c r="O28" s="74">
        <f t="shared" si="0"/>
        <v>56</v>
      </c>
    </row>
    <row r="29" spans="1:15" ht="21" customHeight="1">
      <c r="A29" s="121"/>
      <c r="B29" s="124" t="s">
        <v>21</v>
      </c>
      <c r="C29" s="10" t="s">
        <v>41</v>
      </c>
      <c r="D29" s="11">
        <f aca="true" t="shared" si="2" ref="D29:F31">D23+D26</f>
        <v>19</v>
      </c>
      <c r="E29" s="11">
        <f t="shared" si="2"/>
        <v>17</v>
      </c>
      <c r="F29" s="11">
        <f t="shared" si="2"/>
        <v>12</v>
      </c>
      <c r="G29" s="11"/>
      <c r="H29" s="11"/>
      <c r="I29" s="11"/>
      <c r="J29" s="11"/>
      <c r="K29" s="11"/>
      <c r="L29" s="11"/>
      <c r="M29" s="54"/>
      <c r="N29" s="41"/>
      <c r="O29" s="74">
        <f t="shared" si="0"/>
        <v>48</v>
      </c>
    </row>
    <row r="30" spans="1:15" ht="21" customHeight="1">
      <c r="A30" s="121"/>
      <c r="B30" s="124"/>
      <c r="C30" s="10" t="s">
        <v>42</v>
      </c>
      <c r="D30" s="11">
        <f t="shared" si="2"/>
        <v>18</v>
      </c>
      <c r="E30" s="11">
        <f t="shared" si="2"/>
        <v>37</v>
      </c>
      <c r="F30" s="11">
        <f t="shared" si="2"/>
        <v>11</v>
      </c>
      <c r="G30" s="11"/>
      <c r="H30" s="11"/>
      <c r="I30" s="11"/>
      <c r="J30" s="11"/>
      <c r="K30" s="11"/>
      <c r="L30" s="11"/>
      <c r="M30" s="54"/>
      <c r="N30" s="41"/>
      <c r="O30" s="74">
        <f t="shared" si="0"/>
        <v>66</v>
      </c>
    </row>
    <row r="31" spans="1:15" ht="21" customHeight="1" thickBot="1">
      <c r="A31" s="122"/>
      <c r="B31" s="125"/>
      <c r="C31" s="13" t="s">
        <v>43</v>
      </c>
      <c r="D31" s="11">
        <f t="shared" si="2"/>
        <v>37</v>
      </c>
      <c r="E31" s="11">
        <f t="shared" si="2"/>
        <v>54</v>
      </c>
      <c r="F31" s="11">
        <f t="shared" si="2"/>
        <v>23</v>
      </c>
      <c r="G31" s="11"/>
      <c r="H31" s="11"/>
      <c r="I31" s="11"/>
      <c r="J31" s="11"/>
      <c r="K31" s="11"/>
      <c r="L31" s="11"/>
      <c r="M31" s="54"/>
      <c r="N31" s="41"/>
      <c r="O31" s="74">
        <f t="shared" si="0"/>
        <v>114</v>
      </c>
    </row>
    <row r="32" spans="1:15" ht="21" customHeight="1">
      <c r="A32" s="120" t="s">
        <v>23</v>
      </c>
      <c r="B32" s="126" t="s">
        <v>40</v>
      </c>
      <c r="C32" s="7" t="s">
        <v>41</v>
      </c>
      <c r="D32" s="8">
        <v>1456</v>
      </c>
      <c r="E32" s="9">
        <v>1373</v>
      </c>
      <c r="F32" s="9">
        <v>1370</v>
      </c>
      <c r="G32" s="9"/>
      <c r="H32" s="9"/>
      <c r="I32" s="9"/>
      <c r="J32" s="9"/>
      <c r="K32" s="9"/>
      <c r="L32" s="9"/>
      <c r="M32" s="37"/>
      <c r="N32" s="43"/>
      <c r="O32" s="73">
        <f t="shared" si="0"/>
        <v>4199</v>
      </c>
    </row>
    <row r="33" spans="1:15" ht="21" customHeight="1">
      <c r="A33" s="121"/>
      <c r="B33" s="124"/>
      <c r="C33" s="10" t="s">
        <v>42</v>
      </c>
      <c r="D33" s="11">
        <v>5</v>
      </c>
      <c r="E33" s="12">
        <v>3</v>
      </c>
      <c r="F33" s="12"/>
      <c r="G33" s="12"/>
      <c r="H33" s="12"/>
      <c r="I33" s="12"/>
      <c r="J33" s="12"/>
      <c r="K33" s="12"/>
      <c r="L33" s="12"/>
      <c r="M33" s="32"/>
      <c r="N33" s="41"/>
      <c r="O33" s="74">
        <f t="shared" si="0"/>
        <v>8</v>
      </c>
    </row>
    <row r="34" spans="1:15" ht="21" customHeight="1">
      <c r="A34" s="121"/>
      <c r="B34" s="124"/>
      <c r="C34" s="10" t="s">
        <v>43</v>
      </c>
      <c r="D34" s="11">
        <f>SUM(D32:D33)</f>
        <v>1461</v>
      </c>
      <c r="E34" s="12">
        <f>SUM(E32:E33)</f>
        <v>1376</v>
      </c>
      <c r="F34" s="12">
        <f>SUM(F32:F33)</f>
        <v>1370</v>
      </c>
      <c r="G34" s="12"/>
      <c r="H34" s="12"/>
      <c r="I34" s="12"/>
      <c r="J34" s="12"/>
      <c r="K34" s="12"/>
      <c r="L34" s="12"/>
      <c r="M34" s="32"/>
      <c r="N34" s="41"/>
      <c r="O34" s="74">
        <f t="shared" si="0"/>
        <v>4207</v>
      </c>
    </row>
    <row r="35" spans="1:15" ht="21" customHeight="1">
      <c r="A35" s="121"/>
      <c r="B35" s="124" t="s">
        <v>44</v>
      </c>
      <c r="C35" s="10" t="s">
        <v>41</v>
      </c>
      <c r="D35" s="11">
        <v>2311</v>
      </c>
      <c r="E35" s="12">
        <v>1955</v>
      </c>
      <c r="F35" s="12">
        <v>1962</v>
      </c>
      <c r="G35" s="12"/>
      <c r="H35" s="12"/>
      <c r="I35" s="12"/>
      <c r="J35" s="12"/>
      <c r="K35" s="12"/>
      <c r="L35" s="12"/>
      <c r="M35" s="32"/>
      <c r="N35" s="41"/>
      <c r="O35" s="74">
        <f t="shared" si="0"/>
        <v>6228</v>
      </c>
    </row>
    <row r="36" spans="1:15" ht="21" customHeight="1">
      <c r="A36" s="121"/>
      <c r="B36" s="124"/>
      <c r="C36" s="10" t="s">
        <v>42</v>
      </c>
      <c r="D36" s="11">
        <v>10</v>
      </c>
      <c r="E36" s="12">
        <v>9</v>
      </c>
      <c r="F36" s="12">
        <v>11</v>
      </c>
      <c r="G36" s="12"/>
      <c r="H36" s="12"/>
      <c r="I36" s="12"/>
      <c r="J36" s="12"/>
      <c r="K36" s="12"/>
      <c r="L36" s="12"/>
      <c r="M36" s="32"/>
      <c r="N36" s="41"/>
      <c r="O36" s="74">
        <f t="shared" si="0"/>
        <v>30</v>
      </c>
    </row>
    <row r="37" spans="1:15" ht="21" customHeight="1">
      <c r="A37" s="121"/>
      <c r="B37" s="124"/>
      <c r="C37" s="10" t="s">
        <v>43</v>
      </c>
      <c r="D37" s="11">
        <f>SUM(D35:D36)</f>
        <v>2321</v>
      </c>
      <c r="E37" s="12">
        <f>SUM(E35:E36)</f>
        <v>1964</v>
      </c>
      <c r="F37" s="12">
        <f>SUM(F35:F36)</f>
        <v>1973</v>
      </c>
      <c r="G37" s="12"/>
      <c r="H37" s="12"/>
      <c r="I37" s="12"/>
      <c r="J37" s="12"/>
      <c r="K37" s="12"/>
      <c r="L37" s="12"/>
      <c r="M37" s="32"/>
      <c r="N37" s="41"/>
      <c r="O37" s="74">
        <f t="shared" si="0"/>
        <v>6258</v>
      </c>
    </row>
    <row r="38" spans="1:15" ht="21" customHeight="1">
      <c r="A38" s="121"/>
      <c r="B38" s="124" t="s">
        <v>21</v>
      </c>
      <c r="C38" s="10" t="s">
        <v>41</v>
      </c>
      <c r="D38" s="11">
        <v>3767</v>
      </c>
      <c r="E38" s="11">
        <v>3328</v>
      </c>
      <c r="F38" s="11">
        <v>3332</v>
      </c>
      <c r="G38" s="11"/>
      <c r="H38" s="11"/>
      <c r="I38" s="11"/>
      <c r="J38" s="11"/>
      <c r="K38" s="11"/>
      <c r="L38" s="11"/>
      <c r="M38" s="54"/>
      <c r="N38" s="41"/>
      <c r="O38" s="74">
        <f t="shared" si="0"/>
        <v>10427</v>
      </c>
    </row>
    <row r="39" spans="1:15" ht="21" customHeight="1">
      <c r="A39" s="121"/>
      <c r="B39" s="124"/>
      <c r="C39" s="10" t="s">
        <v>42</v>
      </c>
      <c r="D39" s="11">
        <f aca="true" t="shared" si="3" ref="D39:F40">D33+D36</f>
        <v>15</v>
      </c>
      <c r="E39" s="11">
        <f t="shared" si="3"/>
        <v>12</v>
      </c>
      <c r="F39" s="11">
        <f t="shared" si="3"/>
        <v>11</v>
      </c>
      <c r="G39" s="11"/>
      <c r="H39" s="11"/>
      <c r="I39" s="11"/>
      <c r="J39" s="11"/>
      <c r="K39" s="11"/>
      <c r="L39" s="11"/>
      <c r="M39" s="54"/>
      <c r="N39" s="41"/>
      <c r="O39" s="74">
        <f t="shared" si="0"/>
        <v>38</v>
      </c>
    </row>
    <row r="40" spans="1:15" ht="21" customHeight="1" thickBot="1">
      <c r="A40" s="122"/>
      <c r="B40" s="125"/>
      <c r="C40" s="13" t="s">
        <v>43</v>
      </c>
      <c r="D40" s="11">
        <f t="shared" si="3"/>
        <v>3782</v>
      </c>
      <c r="E40" s="11">
        <f t="shared" si="3"/>
        <v>3340</v>
      </c>
      <c r="F40" s="11">
        <f t="shared" si="3"/>
        <v>3343</v>
      </c>
      <c r="G40" s="11"/>
      <c r="H40" s="11"/>
      <c r="I40" s="11"/>
      <c r="J40" s="11"/>
      <c r="K40" s="11"/>
      <c r="L40" s="11"/>
      <c r="M40" s="54"/>
      <c r="N40" s="41"/>
      <c r="O40" s="74">
        <f t="shared" si="0"/>
        <v>10465</v>
      </c>
    </row>
    <row r="41" spans="1:15" ht="21" customHeight="1">
      <c r="A41" s="102" t="s">
        <v>46</v>
      </c>
      <c r="B41" s="103"/>
      <c r="C41" s="7" t="s">
        <v>41</v>
      </c>
      <c r="D41" s="8">
        <v>145</v>
      </c>
      <c r="E41" s="9">
        <v>170</v>
      </c>
      <c r="F41" s="9">
        <v>116</v>
      </c>
      <c r="G41" s="9"/>
      <c r="H41" s="9"/>
      <c r="I41" s="9"/>
      <c r="J41" s="9"/>
      <c r="K41" s="9"/>
      <c r="L41" s="9"/>
      <c r="M41" s="37"/>
      <c r="N41" s="43"/>
      <c r="O41" s="79">
        <f t="shared" si="0"/>
        <v>431</v>
      </c>
    </row>
    <row r="42" spans="1:15" ht="21" customHeight="1">
      <c r="A42" s="104"/>
      <c r="B42" s="105"/>
      <c r="C42" s="10" t="s">
        <v>42</v>
      </c>
      <c r="D42" s="11">
        <v>48</v>
      </c>
      <c r="E42" s="12">
        <v>20</v>
      </c>
      <c r="F42" s="12">
        <v>19</v>
      </c>
      <c r="G42" s="12"/>
      <c r="H42" s="12"/>
      <c r="I42" s="12"/>
      <c r="J42" s="12"/>
      <c r="K42" s="12"/>
      <c r="L42" s="12"/>
      <c r="M42" s="32"/>
      <c r="N42" s="41"/>
      <c r="O42" s="74">
        <f t="shared" si="0"/>
        <v>87</v>
      </c>
    </row>
    <row r="43" spans="1:15" ht="21" customHeight="1" thickBot="1">
      <c r="A43" s="106"/>
      <c r="B43" s="107"/>
      <c r="C43" s="13" t="s">
        <v>43</v>
      </c>
      <c r="D43" s="14">
        <f>SUM(D41:D42)</f>
        <v>193</v>
      </c>
      <c r="E43" s="14">
        <f>SUM(E41:E42)</f>
        <v>190</v>
      </c>
      <c r="F43" s="14">
        <f>SUM(F41:F42)</f>
        <v>135</v>
      </c>
      <c r="G43" s="14"/>
      <c r="H43" s="14"/>
      <c r="I43" s="14"/>
      <c r="J43" s="14"/>
      <c r="K43" s="14"/>
      <c r="L43" s="14"/>
      <c r="M43" s="57"/>
      <c r="N43" s="45"/>
      <c r="O43" s="90">
        <f t="shared" si="0"/>
        <v>518</v>
      </c>
    </row>
    <row r="44" spans="1:15" ht="21" customHeight="1">
      <c r="A44" s="102" t="s">
        <v>47</v>
      </c>
      <c r="B44" s="103"/>
      <c r="C44" s="7" t="s">
        <v>41</v>
      </c>
      <c r="D44" s="8">
        <v>73</v>
      </c>
      <c r="E44" s="9">
        <v>138</v>
      </c>
      <c r="F44" s="9">
        <v>71</v>
      </c>
      <c r="G44" s="9"/>
      <c r="H44" s="9"/>
      <c r="I44" s="9"/>
      <c r="J44" s="9"/>
      <c r="K44" s="9"/>
      <c r="L44" s="9"/>
      <c r="M44" s="37"/>
      <c r="N44" s="43"/>
      <c r="O44" s="79">
        <f t="shared" si="0"/>
        <v>282</v>
      </c>
    </row>
    <row r="45" spans="1:15" ht="21" customHeight="1">
      <c r="A45" s="104"/>
      <c r="B45" s="105"/>
      <c r="C45" s="10" t="s">
        <v>42</v>
      </c>
      <c r="D45" s="11"/>
      <c r="E45" s="12"/>
      <c r="F45" s="12"/>
      <c r="G45" s="12"/>
      <c r="H45" s="12"/>
      <c r="I45" s="12"/>
      <c r="J45" s="12"/>
      <c r="K45" s="12"/>
      <c r="L45" s="12"/>
      <c r="M45" s="32"/>
      <c r="N45" s="41"/>
      <c r="O45" s="74">
        <f t="shared" si="0"/>
        <v>0</v>
      </c>
    </row>
    <row r="46" spans="1:15" ht="21" customHeight="1" thickBot="1">
      <c r="A46" s="106"/>
      <c r="B46" s="107"/>
      <c r="C46" s="13" t="s">
        <v>43</v>
      </c>
      <c r="D46" s="14">
        <f>SUM(D44:D45)</f>
        <v>73</v>
      </c>
      <c r="E46" s="44">
        <f>SUM(E44:E45)</f>
        <v>138</v>
      </c>
      <c r="F46" s="44">
        <f>SUM(F44:F45)</f>
        <v>71</v>
      </c>
      <c r="G46" s="44"/>
      <c r="H46" s="44"/>
      <c r="I46" s="44"/>
      <c r="J46" s="44"/>
      <c r="K46" s="44"/>
      <c r="L46" s="44"/>
      <c r="M46" s="55"/>
      <c r="N46" s="45"/>
      <c r="O46" s="90">
        <f t="shared" si="0"/>
        <v>282</v>
      </c>
    </row>
    <row r="47" spans="1:15" ht="21" customHeight="1" thickBot="1">
      <c r="A47" s="108" t="s">
        <v>48</v>
      </c>
      <c r="B47" s="109"/>
      <c r="C47" s="110"/>
      <c r="D47" s="15">
        <f>D22+D31+D40+D43+D46</f>
        <v>4999</v>
      </c>
      <c r="E47" s="15">
        <f>E22+E31+E40+E43+E46</f>
        <v>4747</v>
      </c>
      <c r="F47" s="15">
        <f>F22+F31+F40+F43+F46</f>
        <v>4337</v>
      </c>
      <c r="G47" s="15"/>
      <c r="H47" s="15"/>
      <c r="I47" s="15"/>
      <c r="J47" s="15"/>
      <c r="K47" s="15"/>
      <c r="L47" s="15"/>
      <c r="M47" s="58"/>
      <c r="N47" s="48"/>
      <c r="O47" s="76">
        <f t="shared" si="0"/>
        <v>14083</v>
      </c>
    </row>
    <row r="48" spans="1:15" ht="21" customHeight="1" thickBot="1">
      <c r="A48" s="108" t="s">
        <v>27</v>
      </c>
      <c r="B48" s="109"/>
      <c r="C48" s="110"/>
      <c r="D48" s="15">
        <v>135</v>
      </c>
      <c r="E48" s="16">
        <v>106</v>
      </c>
      <c r="F48" s="16">
        <v>101</v>
      </c>
      <c r="G48" s="16"/>
      <c r="H48" s="16"/>
      <c r="I48" s="16"/>
      <c r="J48" s="16"/>
      <c r="K48" s="16"/>
      <c r="L48" s="16"/>
      <c r="M48" s="39"/>
      <c r="N48" s="48"/>
      <c r="O48" s="76">
        <f t="shared" si="0"/>
        <v>342</v>
      </c>
    </row>
    <row r="49" spans="1:15" ht="21" customHeight="1" thickBot="1">
      <c r="A49" s="108" t="s">
        <v>49</v>
      </c>
      <c r="B49" s="109"/>
      <c r="C49" s="110"/>
      <c r="D49" s="15">
        <f>SUM(D47:D48)</f>
        <v>5134</v>
      </c>
      <c r="E49" s="16">
        <f>SUM(E47:E48)</f>
        <v>4853</v>
      </c>
      <c r="F49" s="16">
        <f>SUM(F47:F48)</f>
        <v>4438</v>
      </c>
      <c r="G49" s="16"/>
      <c r="H49" s="16"/>
      <c r="I49" s="16"/>
      <c r="J49" s="16"/>
      <c r="K49" s="16"/>
      <c r="L49" s="16"/>
      <c r="M49" s="39"/>
      <c r="N49" s="48"/>
      <c r="O49" s="76">
        <f t="shared" si="0"/>
        <v>14425</v>
      </c>
    </row>
    <row r="50" spans="1:15" ht="21" customHeight="1">
      <c r="A50" s="111" t="s">
        <v>29</v>
      </c>
      <c r="B50" s="123" t="s">
        <v>50</v>
      </c>
      <c r="C50" s="17" t="s">
        <v>51</v>
      </c>
      <c r="D50" s="18">
        <v>3811</v>
      </c>
      <c r="E50" s="19">
        <v>2869</v>
      </c>
      <c r="F50" s="19">
        <v>3732</v>
      </c>
      <c r="G50" s="19"/>
      <c r="H50" s="19"/>
      <c r="I50" s="19"/>
      <c r="J50" s="19"/>
      <c r="K50" s="19"/>
      <c r="L50" s="19"/>
      <c r="M50" s="35"/>
      <c r="N50" s="46"/>
      <c r="O50" s="89">
        <f t="shared" si="0"/>
        <v>10412</v>
      </c>
    </row>
    <row r="51" spans="1:15" ht="21" customHeight="1">
      <c r="A51" s="112"/>
      <c r="B51" s="105"/>
      <c r="C51" s="10" t="s">
        <v>52</v>
      </c>
      <c r="D51" s="11">
        <v>2506</v>
      </c>
      <c r="E51" s="12">
        <v>2221</v>
      </c>
      <c r="F51" s="12">
        <v>2568</v>
      </c>
      <c r="G51" s="12"/>
      <c r="H51" s="12"/>
      <c r="I51" s="12"/>
      <c r="J51" s="12"/>
      <c r="K51" s="12"/>
      <c r="L51" s="12"/>
      <c r="M51" s="32"/>
      <c r="N51" s="41"/>
      <c r="O51" s="74">
        <f t="shared" si="0"/>
        <v>7295</v>
      </c>
    </row>
    <row r="52" spans="1:15" ht="21" customHeight="1">
      <c r="A52" s="112"/>
      <c r="B52" s="105"/>
      <c r="C52" s="10" t="s">
        <v>43</v>
      </c>
      <c r="D52" s="11">
        <f>SUM(D50:D51)</f>
        <v>6317</v>
      </c>
      <c r="E52" s="12">
        <f>SUM(E50:E51)</f>
        <v>5090</v>
      </c>
      <c r="F52" s="12">
        <f>SUM(F50:F51)</f>
        <v>6300</v>
      </c>
      <c r="G52" s="12"/>
      <c r="H52" s="12"/>
      <c r="I52" s="12"/>
      <c r="J52" s="12"/>
      <c r="K52" s="12"/>
      <c r="L52" s="12"/>
      <c r="M52" s="32"/>
      <c r="N52" s="41"/>
      <c r="O52" s="74">
        <f t="shared" si="0"/>
        <v>17707</v>
      </c>
    </row>
    <row r="53" spans="1:15" ht="21" customHeight="1">
      <c r="A53" s="112"/>
      <c r="B53" s="98" t="s">
        <v>33</v>
      </c>
      <c r="C53" s="99"/>
      <c r="D53" s="11">
        <v>39</v>
      </c>
      <c r="E53" s="12">
        <v>23</v>
      </c>
      <c r="F53" s="12">
        <v>21</v>
      </c>
      <c r="G53" s="12"/>
      <c r="H53" s="12"/>
      <c r="I53" s="12"/>
      <c r="J53" s="12"/>
      <c r="K53" s="12"/>
      <c r="L53" s="12"/>
      <c r="M53" s="32"/>
      <c r="N53" s="41"/>
      <c r="O53" s="74">
        <f t="shared" si="0"/>
        <v>83</v>
      </c>
    </row>
    <row r="54" spans="1:15" ht="21" customHeight="1" thickBot="1">
      <c r="A54" s="113"/>
      <c r="B54" s="100" t="s">
        <v>34</v>
      </c>
      <c r="C54" s="101"/>
      <c r="D54" s="20">
        <v>164</v>
      </c>
      <c r="E54" s="21">
        <v>114</v>
      </c>
      <c r="F54" s="21">
        <v>154</v>
      </c>
      <c r="G54" s="21"/>
      <c r="H54" s="21"/>
      <c r="I54" s="21"/>
      <c r="J54" s="21"/>
      <c r="K54" s="21"/>
      <c r="L54" s="21"/>
      <c r="M54" s="40"/>
      <c r="N54" s="42"/>
      <c r="O54" s="90">
        <f t="shared" si="0"/>
        <v>432</v>
      </c>
    </row>
    <row r="55" spans="1:15" ht="21" customHeight="1" thickBot="1">
      <c r="A55" s="114" t="s">
        <v>54</v>
      </c>
      <c r="B55" s="115"/>
      <c r="C55" s="116"/>
      <c r="D55" s="15">
        <f>SUM(D52:D54)</f>
        <v>6520</v>
      </c>
      <c r="E55" s="16">
        <f>SUM(E52:E54)</f>
        <v>5227</v>
      </c>
      <c r="F55" s="16">
        <f>SUM(F52:F54)</f>
        <v>6475</v>
      </c>
      <c r="G55" s="16"/>
      <c r="H55" s="16"/>
      <c r="I55" s="16"/>
      <c r="J55" s="16"/>
      <c r="K55" s="16"/>
      <c r="L55" s="16"/>
      <c r="M55" s="39"/>
      <c r="N55" s="48"/>
      <c r="O55" s="76">
        <f t="shared" si="0"/>
        <v>18222</v>
      </c>
    </row>
    <row r="56" spans="1:15" ht="23.25" customHeight="1" thickBot="1">
      <c r="A56" s="117" t="s">
        <v>35</v>
      </c>
      <c r="B56" s="118"/>
      <c r="C56" s="119"/>
      <c r="D56" s="77">
        <f>SUM(D55+D49)</f>
        <v>11654</v>
      </c>
      <c r="E56" s="78">
        <f>SUM(E49+E55)</f>
        <v>10080</v>
      </c>
      <c r="F56" s="78">
        <f>SUM(F49+F55)</f>
        <v>10913</v>
      </c>
      <c r="G56" s="78"/>
      <c r="H56" s="78"/>
      <c r="I56" s="78"/>
      <c r="J56" s="78"/>
      <c r="K56" s="78"/>
      <c r="L56" s="78"/>
      <c r="M56" s="82"/>
      <c r="N56" s="94"/>
      <c r="O56" s="76">
        <f t="shared" si="0"/>
        <v>32647</v>
      </c>
    </row>
    <row r="59" spans="1:15" ht="13.5">
      <c r="A59" s="96" t="s">
        <v>183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13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</sheetData>
  <sheetProtection/>
  <mergeCells count="41">
    <mergeCell ref="A23:A31"/>
    <mergeCell ref="A32:A40"/>
    <mergeCell ref="B8:B10"/>
    <mergeCell ref="B29:B31"/>
    <mergeCell ref="B32:B34"/>
    <mergeCell ref="B11:B13"/>
    <mergeCell ref="B14:B16"/>
    <mergeCell ref="B17:B19"/>
    <mergeCell ref="B20:B22"/>
    <mergeCell ref="A50:A54"/>
    <mergeCell ref="A49:C49"/>
    <mergeCell ref="B53:C53"/>
    <mergeCell ref="B54:C54"/>
    <mergeCell ref="B50:B52"/>
    <mergeCell ref="A47:C47"/>
    <mergeCell ref="D7:D10"/>
    <mergeCell ref="C8:C10"/>
    <mergeCell ref="A48:C48"/>
    <mergeCell ref="B35:B37"/>
    <mergeCell ref="B38:B40"/>
    <mergeCell ref="N7:N10"/>
    <mergeCell ref="B23:B25"/>
    <mergeCell ref="B26:B28"/>
    <mergeCell ref="A41:B43"/>
    <mergeCell ref="A44:B46"/>
    <mergeCell ref="O7:O10"/>
    <mergeCell ref="H7:H10"/>
    <mergeCell ref="M7:M10"/>
    <mergeCell ref="J7:J10"/>
    <mergeCell ref="K7:K10"/>
    <mergeCell ref="L7:L10"/>
    <mergeCell ref="A59:O60"/>
    <mergeCell ref="G7:G10"/>
    <mergeCell ref="I7:I10"/>
    <mergeCell ref="A56:C56"/>
    <mergeCell ref="E7:E10"/>
    <mergeCell ref="F7:F10"/>
    <mergeCell ref="A55:C55"/>
    <mergeCell ref="A11:A22"/>
    <mergeCell ref="A7:C7"/>
    <mergeCell ref="A8:A10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kudou</dc:creator>
  <cp:keywords/>
  <dc:description/>
  <cp:lastModifiedBy>stn110</cp:lastModifiedBy>
  <cp:lastPrinted>2014-08-22T10:00:01Z</cp:lastPrinted>
  <dcterms:created xsi:type="dcterms:W3CDTF">2006-01-10T04:08:12Z</dcterms:created>
  <dcterms:modified xsi:type="dcterms:W3CDTF">2015-01-09T06:16:59Z</dcterms:modified>
  <cp:category/>
  <cp:version/>
  <cp:contentType/>
  <cp:contentStatus/>
</cp:coreProperties>
</file>