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35" tabRatio="673" activeTab="0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<sst xmlns="http://schemas.openxmlformats.org/spreadsheetml/2006/main" count="898" uniqueCount="176">
  <si>
    <t>外ヶ浜町</t>
  </si>
  <si>
    <t>つがる市</t>
  </si>
  <si>
    <t>軽自動車合計</t>
  </si>
  <si>
    <t>東北運輸局青森運輸支局</t>
  </si>
  <si>
    <t>市  町  村  別</t>
  </si>
  <si>
    <t>平　川　市</t>
  </si>
  <si>
    <t>八戸市</t>
  </si>
  <si>
    <t>十和田市</t>
  </si>
  <si>
    <t>三沢市</t>
  </si>
  <si>
    <t>駐留軍内数</t>
  </si>
  <si>
    <t>市計</t>
  </si>
  <si>
    <t>用途別</t>
  </si>
  <si>
    <t>車種別</t>
  </si>
  <si>
    <t>業態別</t>
  </si>
  <si>
    <t>貨    物    車</t>
  </si>
  <si>
    <t>普通車</t>
  </si>
  <si>
    <t>自家用</t>
  </si>
  <si>
    <t>事業用</t>
  </si>
  <si>
    <t>計</t>
  </si>
  <si>
    <t>小型車</t>
  </si>
  <si>
    <t>被牽引車</t>
  </si>
  <si>
    <t>合 計</t>
  </si>
  <si>
    <t>乗   合   車</t>
  </si>
  <si>
    <t>乗   用   車</t>
  </si>
  <si>
    <t>特種用途車</t>
  </si>
  <si>
    <t>大型特殊車</t>
  </si>
  <si>
    <t>登録車両数合計</t>
  </si>
  <si>
    <t>小  型  二 輪 車</t>
  </si>
  <si>
    <t>検査車両数合計</t>
  </si>
  <si>
    <t>軽 自 動 車</t>
  </si>
  <si>
    <t>四輪</t>
  </si>
  <si>
    <t>乗用車</t>
  </si>
  <si>
    <t>貨物車</t>
  </si>
  <si>
    <t>特      種</t>
  </si>
  <si>
    <t>二      輪</t>
  </si>
  <si>
    <t>総      合      計</t>
  </si>
  <si>
    <t>　</t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</si>
  <si>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</si>
  <si>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</si>
  <si>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</si>
  <si>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</si>
  <si>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</si>
  <si>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</si>
  <si>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</si>
  <si>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</si>
  <si>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</si>
  <si>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</si>
  <si>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</si>
  <si>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</si>
  <si>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</si>
  <si>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</si>
  <si>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</si>
  <si>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</si>
  <si>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三戸郡</t>
  </si>
  <si>
    <t>軽自動車合計</t>
  </si>
  <si>
    <t>七市計</t>
  </si>
  <si>
    <t>横浜町を除く野辺地町　　　　　上北郡</t>
  </si>
  <si>
    <t>郡部計</t>
  </si>
  <si>
    <t>三市計</t>
  </si>
  <si>
    <t>八戸管轄計</t>
  </si>
  <si>
    <t>総合計</t>
  </si>
  <si>
    <t>市  町  村  別</t>
  </si>
  <si>
    <t>今別町</t>
  </si>
  <si>
    <t>蓬田村</t>
  </si>
  <si>
    <t xml:space="preserve">   西　　津　　軽　　郡</t>
  </si>
  <si>
    <t>鰺ｹ沢町</t>
  </si>
  <si>
    <t>深浦町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</si>
  <si>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</si>
  <si>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</si>
  <si>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</si>
  <si>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</si>
  <si>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</si>
  <si>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</si>
  <si>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</si>
  <si>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</si>
  <si>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</si>
  <si>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</t>
  </si>
  <si>
    <t xml:space="preserve">   南　　津　　軽　　郡</t>
  </si>
  <si>
    <t>藤崎町</t>
  </si>
  <si>
    <t>大鰐町</t>
  </si>
  <si>
    <t>田舎舘村</t>
  </si>
  <si>
    <t>中泊町</t>
  </si>
  <si>
    <t>鶴田町</t>
  </si>
  <si>
    <t xml:space="preserve">   上　　北　　郡</t>
  </si>
  <si>
    <t>野辺地町</t>
  </si>
  <si>
    <t>横浜町</t>
  </si>
  <si>
    <t>おいらせ町</t>
  </si>
  <si>
    <t>六戸町</t>
  </si>
  <si>
    <t>七戸町</t>
  </si>
  <si>
    <t>東北町</t>
  </si>
  <si>
    <t>六ヶ所村</t>
  </si>
  <si>
    <t xml:space="preserve">   ＜青森県内市町村別自動車保有車両数＞</t>
  </si>
  <si>
    <t>市  町  村  別</t>
  </si>
  <si>
    <t>青森市　</t>
  </si>
  <si>
    <t>弘前市</t>
  </si>
  <si>
    <t>黒石市</t>
  </si>
  <si>
    <t>五所川原市</t>
  </si>
  <si>
    <t>むつ市</t>
  </si>
  <si>
    <t>市  町  村  別</t>
  </si>
  <si>
    <t>東津軽郡</t>
  </si>
  <si>
    <t>西津軽郡</t>
  </si>
  <si>
    <t>中津軽郡</t>
  </si>
  <si>
    <t>南津軽郡</t>
  </si>
  <si>
    <t>北津軽郡</t>
  </si>
  <si>
    <t>上北郡</t>
  </si>
  <si>
    <t>下北郡</t>
  </si>
  <si>
    <t>三戸郡</t>
  </si>
  <si>
    <t>郡計</t>
  </si>
  <si>
    <t>貨    物    車</t>
  </si>
  <si>
    <t>合 計</t>
  </si>
  <si>
    <t>乗    合    車</t>
  </si>
  <si>
    <t>乗   用   車</t>
  </si>
  <si>
    <t>小  型  二 輪 車</t>
  </si>
  <si>
    <t>軽 自 動 車</t>
  </si>
  <si>
    <t>特      種</t>
  </si>
  <si>
    <t>二      輪</t>
  </si>
  <si>
    <t>　</t>
  </si>
  <si>
    <t>市  町  村  別</t>
  </si>
  <si>
    <t>東津軽郡</t>
  </si>
  <si>
    <t>西津軽郡</t>
  </si>
  <si>
    <t>中津軽郡</t>
  </si>
  <si>
    <t>南津軽郡</t>
  </si>
  <si>
    <t>北津軽郡</t>
  </si>
  <si>
    <t>横浜町　　　野辺地町　　上北郡の内</t>
  </si>
  <si>
    <t>下北郡</t>
  </si>
  <si>
    <t>郡部計</t>
  </si>
  <si>
    <t>青森管轄計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</si>
  <si>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</si>
  <si>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</si>
  <si>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</si>
  <si>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</si>
  <si>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</si>
  <si>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</si>
  <si>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</si>
  <si>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</si>
  <si>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東　　津　　軽　　郡</t>
  </si>
  <si>
    <t>市  町  村  別</t>
  </si>
  <si>
    <t>平内町</t>
  </si>
  <si>
    <t xml:space="preserve">   中　　津　　軽　　郡</t>
  </si>
  <si>
    <t>西目屋村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</si>
  <si>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</si>
  <si>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</si>
  <si>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</si>
  <si>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</si>
  <si>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</si>
  <si>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</si>
  <si>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</si>
  <si>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</si>
  <si>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</si>
  <si>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北　　津　　軽　　郡</t>
  </si>
  <si>
    <t>板柳町</t>
  </si>
  <si>
    <t xml:space="preserve">   下　　北　　郡</t>
  </si>
  <si>
    <t>市  町  村  別</t>
  </si>
  <si>
    <t>大間町</t>
  </si>
  <si>
    <t>東通村</t>
  </si>
  <si>
    <t>風間浦村</t>
  </si>
  <si>
    <t>佐井村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</si>
  <si>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</si>
  <si>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</si>
  <si>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</si>
  <si>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</si>
  <si>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</si>
  <si>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</si>
  <si>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</si>
  <si>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</si>
  <si>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</si>
  <si>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三　　戸　　郡</t>
  </si>
  <si>
    <t>三戸町</t>
  </si>
  <si>
    <t>五戸町</t>
  </si>
  <si>
    <t>田子町</t>
  </si>
  <si>
    <t>南部町</t>
  </si>
  <si>
    <t>階上町</t>
  </si>
  <si>
    <t>新郷村</t>
  </si>
  <si>
    <t>計</t>
  </si>
  <si>
    <t>乗   合   車</t>
  </si>
  <si>
    <t>　平成２３年３月３１日現在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</si>
</sst>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_);[Red]\(0\)"/>
    <numFmt numFmtId="180" formatCode="#,##0_ ;[Red]\-#,##0\ "/>
    <numFmt numFmtId="181" formatCode="0.0_);[Red]\(0.0\)"/>
    <numFmt numFmtId="182" formatCode="0.000000"/>
    <numFmt numFmtId="183" formatCode="0.00_ "/>
    <numFmt numFmtId="184" formatCode="0_ "/>
    <numFmt numFmtId="185" formatCode="0.000000_ "/>
    <numFmt numFmtId="186" formatCode="0.00000_ "/>
    <numFmt numFmtId="187" formatCode="0.0000_ "/>
    <numFmt numFmtId="188" formatCode="0.00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b/>
      <i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i/>
      <sz val="12"/>
      <name val="ＭＳ Ｐ明朝"/>
      <family val="1"/>
    </font>
    <font>
      <sz val="14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35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0" xfId="60" applyFont="1">
      <alignment/>
      <protection/>
    </xf>
    <xf numFmtId="0" fontId="8" fillId="0" borderId="0" xfId="60" applyFont="1">
      <alignment/>
      <protection/>
    </xf>
    <xf numFmtId="0" fontId="10" fillId="0" borderId="10" xfId="60" applyFont="1" applyBorder="1" applyAlignment="1">
      <alignment horizontal="center" vertical="center"/>
      <protection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10" fillId="0" borderId="13" xfId="60" applyFont="1" applyBorder="1" applyAlignment="1">
      <alignment horizontal="center" vertical="center"/>
      <protection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10" fillId="0" borderId="16" xfId="60" applyFont="1" applyBorder="1" applyAlignment="1">
      <alignment horizontal="center" vertical="center"/>
      <protection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10" fillId="0" borderId="20" xfId="60" applyFont="1" applyBorder="1" applyAlignment="1">
      <alignment horizontal="center" vertical="center"/>
      <protection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11" fillId="0" borderId="0" xfId="60" applyFont="1">
      <alignment/>
      <protection/>
    </xf>
    <xf numFmtId="0" fontId="12" fillId="0" borderId="0" xfId="60" applyFont="1">
      <alignment/>
      <protection/>
    </xf>
    <xf numFmtId="0" fontId="2" fillId="0" borderId="0" xfId="60" applyFont="1">
      <alignment/>
      <protection/>
    </xf>
    <xf numFmtId="0" fontId="13" fillId="0" borderId="0" xfId="60" applyFont="1" applyAlignment="1">
      <alignment horizontal="left"/>
      <protection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12" xfId="60" applyFont="1" applyBorder="1" applyAlignment="1">
      <alignment vertical="center"/>
      <protection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0" fillId="0" borderId="15" xfId="60" applyFont="1" applyBorder="1" applyAlignment="1">
      <alignment vertical="center"/>
      <protection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0" fontId="0" fillId="0" borderId="33" xfId="60" applyFont="1" applyBorder="1" applyAlignment="1">
      <alignment vertical="center"/>
      <protection/>
    </xf>
    <xf numFmtId="38" fontId="0" fillId="0" borderId="34" xfId="48" applyFont="1" applyBorder="1" applyAlignment="1">
      <alignment vertical="center"/>
    </xf>
    <xf numFmtId="0" fontId="0" fillId="0" borderId="19" xfId="60" applyFont="1" applyBorder="1" applyAlignment="1">
      <alignment vertical="center"/>
      <protection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0" xfId="60" applyBorder="1">
      <alignment/>
      <protection/>
    </xf>
    <xf numFmtId="38" fontId="0" fillId="0" borderId="38" xfId="48" applyFont="1" applyBorder="1" applyAlignment="1">
      <alignment vertical="center"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3" fillId="0" borderId="0" xfId="60" applyFont="1">
      <alignment/>
      <protection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4" fillId="0" borderId="0" xfId="60" applyFont="1">
      <alignment/>
      <protection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24" borderId="57" xfId="48" applyFont="1" applyFill="1" applyBorder="1" applyAlignment="1">
      <alignment vertical="center"/>
    </xf>
    <xf numFmtId="38" fontId="0" fillId="24" borderId="58" xfId="48" applyFont="1" applyFill="1" applyBorder="1" applyAlignment="1">
      <alignment vertical="center"/>
    </xf>
    <xf numFmtId="38" fontId="0" fillId="24" borderId="59" xfId="48" applyFont="1" applyFill="1" applyBorder="1" applyAlignment="1">
      <alignment vertical="center"/>
    </xf>
    <xf numFmtId="38" fontId="0" fillId="24" borderId="60" xfId="48" applyFont="1" applyFill="1" applyBorder="1" applyAlignment="1">
      <alignment vertical="center"/>
    </xf>
    <xf numFmtId="38" fontId="0" fillId="24" borderId="18" xfId="48" applyFont="1" applyFill="1" applyBorder="1" applyAlignment="1">
      <alignment vertical="center"/>
    </xf>
    <xf numFmtId="38" fontId="0" fillId="24" borderId="19" xfId="48" applyFont="1" applyFill="1" applyBorder="1" applyAlignment="1">
      <alignment vertical="center"/>
    </xf>
    <xf numFmtId="38" fontId="0" fillId="24" borderId="61" xfId="48" applyFont="1" applyFill="1" applyBorder="1" applyAlignment="1">
      <alignment vertical="center"/>
    </xf>
    <xf numFmtId="38" fontId="0" fillId="24" borderId="62" xfId="48" applyFont="1" applyFill="1" applyBorder="1" applyAlignment="1">
      <alignment vertical="center"/>
    </xf>
    <xf numFmtId="38" fontId="0" fillId="24" borderId="63" xfId="48" applyFont="1" applyFill="1" applyBorder="1" applyAlignment="1">
      <alignment vertical="center"/>
    </xf>
    <xf numFmtId="38" fontId="0" fillId="24" borderId="35" xfId="48" applyFont="1" applyFill="1" applyBorder="1" applyAlignment="1">
      <alignment vertical="center"/>
    </xf>
    <xf numFmtId="0" fontId="0" fillId="24" borderId="19" xfId="60" applyFont="1" applyFill="1" applyBorder="1" applyAlignment="1">
      <alignment vertical="center"/>
      <protection/>
    </xf>
    <xf numFmtId="38" fontId="0" fillId="24" borderId="54" xfId="48" applyFont="1" applyFill="1" applyBorder="1" applyAlignment="1">
      <alignment vertical="center"/>
    </xf>
    <xf numFmtId="38" fontId="0" fillId="24" borderId="52" xfId="48" applyFont="1" applyFill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24" borderId="15" xfId="48" applyFont="1" applyFill="1" applyBorder="1" applyAlignment="1">
      <alignment vertical="center"/>
    </xf>
    <xf numFmtId="38" fontId="0" fillId="24" borderId="24" xfId="48" applyFont="1" applyFill="1" applyBorder="1" applyAlignment="1">
      <alignment vertical="center"/>
    </xf>
    <xf numFmtId="38" fontId="0" fillId="24" borderId="65" xfId="48" applyFont="1" applyFill="1" applyBorder="1" applyAlignment="1">
      <alignment vertical="center"/>
    </xf>
    <xf numFmtId="38" fontId="0" fillId="24" borderId="66" xfId="48" applyFont="1" applyFill="1" applyBorder="1" applyAlignment="1">
      <alignment vertical="center"/>
    </xf>
    <xf numFmtId="0" fontId="0" fillId="0" borderId="27" xfId="60" applyFont="1" applyBorder="1" applyAlignment="1">
      <alignment vertical="center"/>
      <protection/>
    </xf>
    <xf numFmtId="38" fontId="0" fillId="24" borderId="31" xfId="48" applyFont="1" applyFill="1" applyBorder="1" applyAlignment="1">
      <alignment vertical="center"/>
    </xf>
    <xf numFmtId="0" fontId="0" fillId="0" borderId="54" xfId="60" applyFont="1" applyBorder="1" applyAlignment="1">
      <alignment vertical="center"/>
      <protection/>
    </xf>
    <xf numFmtId="38" fontId="0" fillId="24" borderId="38" xfId="48" applyFont="1" applyFill="1" applyBorder="1" applyAlignment="1">
      <alignment vertical="center"/>
    </xf>
    <xf numFmtId="38" fontId="0" fillId="24" borderId="42" xfId="48" applyFont="1" applyFill="1" applyBorder="1" applyAlignment="1">
      <alignment vertical="center"/>
    </xf>
    <xf numFmtId="0" fontId="10" fillId="0" borderId="12" xfId="60" applyFont="1" applyBorder="1" applyAlignment="1">
      <alignment horizontal="center" vertical="center" textRotation="255"/>
      <protection/>
    </xf>
    <xf numFmtId="0" fontId="10" fillId="0" borderId="15" xfId="60" applyFont="1" applyBorder="1" applyAlignment="1">
      <alignment horizontal="center" vertical="center" textRotation="255"/>
      <protection/>
    </xf>
    <xf numFmtId="0" fontId="10" fillId="0" borderId="29" xfId="60" applyFont="1" applyBorder="1" applyAlignment="1">
      <alignment horizontal="center" vertical="center" textRotation="255"/>
      <protection/>
    </xf>
    <xf numFmtId="0" fontId="10" fillId="0" borderId="67" xfId="60" applyFont="1" applyBorder="1" applyAlignment="1">
      <alignment horizontal="center" vertical="center" textRotation="255"/>
      <protection/>
    </xf>
    <xf numFmtId="0" fontId="10" fillId="0" borderId="33" xfId="60" applyFont="1" applyBorder="1" applyAlignment="1">
      <alignment horizontal="center" vertical="center" textRotation="255"/>
      <protection/>
    </xf>
    <xf numFmtId="0" fontId="10" fillId="0" borderId="12" xfId="60" applyFont="1" applyBorder="1" applyAlignment="1">
      <alignment horizontal="center" vertical="distributed" textRotation="255"/>
      <protection/>
    </xf>
    <xf numFmtId="0" fontId="10" fillId="0" borderId="15" xfId="60" applyFont="1" applyBorder="1" applyAlignment="1">
      <alignment horizontal="center" vertical="distributed" textRotation="255"/>
      <protection/>
    </xf>
    <xf numFmtId="0" fontId="10" fillId="0" borderId="33" xfId="60" applyFont="1" applyBorder="1" applyAlignment="1">
      <alignment horizontal="center" vertical="distributed" textRotation="255"/>
      <protection/>
    </xf>
    <xf numFmtId="0" fontId="10" fillId="0" borderId="68" xfId="60" applyFont="1" applyBorder="1" applyAlignment="1">
      <alignment horizontal="center" vertical="distributed"/>
      <protection/>
    </xf>
    <xf numFmtId="0" fontId="10" fillId="0" borderId="12" xfId="60" applyFont="1" applyBorder="1" applyAlignment="1">
      <alignment horizontal="center" vertical="distributed"/>
      <protection/>
    </xf>
    <xf numFmtId="0" fontId="10" fillId="0" borderId="10" xfId="60" applyFont="1" applyBorder="1" applyAlignment="1">
      <alignment horizontal="center" vertical="distributed"/>
      <protection/>
    </xf>
    <xf numFmtId="0" fontId="10" fillId="0" borderId="68" xfId="60" applyFont="1" applyBorder="1" applyAlignment="1">
      <alignment vertical="center" textRotation="255"/>
      <protection/>
    </xf>
    <xf numFmtId="0" fontId="10" fillId="0" borderId="29" xfId="60" applyFont="1" applyBorder="1" applyAlignment="1">
      <alignment vertical="center" textRotation="255"/>
      <protection/>
    </xf>
    <xf numFmtId="0" fontId="10" fillId="0" borderId="67" xfId="60" applyFont="1" applyBorder="1" applyAlignment="1">
      <alignment vertical="center" textRotation="255"/>
      <protection/>
    </xf>
    <xf numFmtId="0" fontId="9" fillId="0" borderId="0" xfId="60" applyFont="1" applyAlignment="1">
      <alignment horizontal="right" vertical="top"/>
      <protection/>
    </xf>
    <xf numFmtId="0" fontId="0" fillId="0" borderId="0" xfId="60" applyAlignment="1">
      <alignment horizontal="right"/>
      <protection/>
    </xf>
    <xf numFmtId="0" fontId="9" fillId="0" borderId="69" xfId="60" applyFont="1" applyBorder="1" applyAlignment="1">
      <alignment horizontal="right"/>
      <protection/>
    </xf>
    <xf numFmtId="0" fontId="0" fillId="0" borderId="69" xfId="60" applyBorder="1" applyAlignment="1">
      <alignment/>
      <protection/>
    </xf>
    <xf numFmtId="0" fontId="10" fillId="24" borderId="61" xfId="60" applyFont="1" applyFill="1" applyBorder="1" applyAlignment="1">
      <alignment horizontal="center" vertical="distributed" textRotation="255"/>
      <protection/>
    </xf>
    <xf numFmtId="0" fontId="10" fillId="24" borderId="58" xfId="60" applyFont="1" applyFill="1" applyBorder="1" applyAlignment="1">
      <alignment horizontal="center" vertical="distributed" textRotation="255"/>
      <protection/>
    </xf>
    <xf numFmtId="0" fontId="10" fillId="24" borderId="66" xfId="60" applyFont="1" applyFill="1" applyBorder="1" applyAlignment="1">
      <alignment horizontal="center" vertical="distributed" textRotation="255"/>
      <protection/>
    </xf>
    <xf numFmtId="0" fontId="10" fillId="0" borderId="27" xfId="60" applyFont="1" applyBorder="1" applyAlignment="1">
      <alignment horizontal="center" vertical="distributed" textRotation="255"/>
      <protection/>
    </xf>
    <xf numFmtId="0" fontId="0" fillId="0" borderId="31" xfId="60" applyBorder="1" applyAlignment="1">
      <alignment horizontal="center" vertical="distributed" textRotation="255"/>
      <protection/>
    </xf>
    <xf numFmtId="0" fontId="0" fillId="0" borderId="54" xfId="60" applyBorder="1" applyAlignment="1">
      <alignment horizontal="center" vertical="distributed" textRotation="255"/>
      <protection/>
    </xf>
    <xf numFmtId="0" fontId="10" fillId="0" borderId="13" xfId="60" applyFont="1" applyBorder="1" applyAlignment="1">
      <alignment horizontal="center" vertical="center" textRotation="255"/>
      <protection/>
    </xf>
    <xf numFmtId="0" fontId="10" fillId="0" borderId="16" xfId="60" applyFont="1" applyBorder="1" applyAlignment="1">
      <alignment horizontal="center" vertical="center" textRotation="255"/>
      <protection/>
    </xf>
    <xf numFmtId="0" fontId="10" fillId="0" borderId="11" xfId="60" applyFont="1" applyBorder="1" applyAlignment="1">
      <alignment horizontal="center" vertical="distributed" textRotation="255"/>
      <protection/>
    </xf>
    <xf numFmtId="0" fontId="10" fillId="0" borderId="14" xfId="60" applyFont="1" applyBorder="1" applyAlignment="1">
      <alignment horizontal="center" vertical="distributed" textRotation="255"/>
      <protection/>
    </xf>
    <xf numFmtId="0" fontId="10" fillId="0" borderId="17" xfId="60" applyFont="1" applyBorder="1" applyAlignment="1">
      <alignment horizontal="center" vertical="distributed" textRotation="255"/>
      <protection/>
    </xf>
    <xf numFmtId="0" fontId="10" fillId="0" borderId="68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8" fillId="0" borderId="0" xfId="60" applyFont="1" applyAlignment="1" quotePrefix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0" fillId="0" borderId="15" xfId="60" applyFont="1" applyBorder="1" applyAlignment="1">
      <alignment horizontal="center" vertical="distributed"/>
      <protection/>
    </xf>
    <xf numFmtId="0" fontId="10" fillId="0" borderId="13" xfId="60" applyFont="1" applyBorder="1" applyAlignment="1">
      <alignment horizontal="center" vertical="distributed"/>
      <protection/>
    </xf>
    <xf numFmtId="0" fontId="10" fillId="0" borderId="24" xfId="60" applyFont="1" applyBorder="1" applyAlignment="1">
      <alignment horizontal="center" vertical="distributed"/>
      <protection/>
    </xf>
    <xf numFmtId="0" fontId="10" fillId="0" borderId="37" xfId="60" applyFont="1" applyBorder="1" applyAlignment="1">
      <alignment horizontal="center" vertical="distributed"/>
      <protection/>
    </xf>
    <xf numFmtId="0" fontId="10" fillId="0" borderId="63" xfId="60" applyFont="1" applyBorder="1" applyAlignment="1">
      <alignment horizontal="center" vertical="distributed"/>
      <protection/>
    </xf>
    <xf numFmtId="0" fontId="10" fillId="0" borderId="19" xfId="60" applyFont="1" applyBorder="1" applyAlignment="1">
      <alignment horizontal="center" vertical="distributed"/>
      <protection/>
    </xf>
    <xf numFmtId="0" fontId="10" fillId="0" borderId="38" xfId="60" applyFont="1" applyBorder="1" applyAlignment="1">
      <alignment horizontal="center" vertical="distributed"/>
      <protection/>
    </xf>
    <xf numFmtId="0" fontId="10" fillId="0" borderId="70" xfId="60" applyFont="1" applyBorder="1" applyAlignment="1">
      <alignment horizontal="center" vertical="center" textRotation="255"/>
      <protection/>
    </xf>
    <xf numFmtId="0" fontId="10" fillId="0" borderId="71" xfId="60" applyFont="1" applyBorder="1" applyAlignment="1">
      <alignment horizontal="center" vertical="center" textRotation="255"/>
      <protection/>
    </xf>
    <xf numFmtId="0" fontId="10" fillId="0" borderId="63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24" borderId="63" xfId="60" applyFont="1" applyFill="1" applyBorder="1" applyAlignment="1">
      <alignment horizontal="center" vertical="center"/>
      <protection/>
    </xf>
    <xf numFmtId="0" fontId="10" fillId="24" borderId="19" xfId="60" applyFont="1" applyFill="1" applyBorder="1" applyAlignment="1">
      <alignment horizontal="center" vertical="center"/>
      <protection/>
    </xf>
    <xf numFmtId="0" fontId="10" fillId="24" borderId="38" xfId="60" applyFont="1" applyFill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distributed"/>
      <protection/>
    </xf>
    <xf numFmtId="0" fontId="10" fillId="0" borderId="16" xfId="60" applyFont="1" applyBorder="1" applyAlignment="1">
      <alignment horizontal="center" vertical="distributed"/>
      <protection/>
    </xf>
    <xf numFmtId="0" fontId="10" fillId="0" borderId="68" xfId="60" applyFont="1" applyBorder="1" applyAlignment="1">
      <alignment horizontal="center" vertical="center" textRotation="255"/>
      <protection/>
    </xf>
    <xf numFmtId="0" fontId="0" fillId="0" borderId="31" xfId="60" applyBorder="1">
      <alignment/>
      <protection/>
    </xf>
    <xf numFmtId="0" fontId="0" fillId="0" borderId="54" xfId="60" applyBorder="1">
      <alignment/>
      <protection/>
    </xf>
    <xf numFmtId="0" fontId="10" fillId="0" borderId="31" xfId="60" applyFont="1" applyBorder="1" applyAlignment="1">
      <alignment horizontal="center" vertical="distributed" textRotation="255"/>
      <protection/>
    </xf>
    <xf numFmtId="0" fontId="10" fillId="0" borderId="54" xfId="60" applyFont="1" applyBorder="1" applyAlignment="1">
      <alignment horizontal="center" vertical="distributed" textRotation="255"/>
      <protection/>
    </xf>
    <xf numFmtId="0" fontId="10" fillId="0" borderId="27" xfId="60" applyFont="1" applyBorder="1" applyAlignment="1">
      <alignment vertical="distributed" textRotation="255"/>
      <protection/>
    </xf>
    <xf numFmtId="0" fontId="0" fillId="0" borderId="31" xfId="60" applyBorder="1" applyAlignment="1">
      <alignment vertical="distributed"/>
      <protection/>
    </xf>
    <xf numFmtId="0" fontId="10" fillId="24" borderId="57" xfId="60" applyFont="1" applyFill="1" applyBorder="1" applyAlignment="1">
      <alignment horizontal="center" vertical="distributed" textRotation="255"/>
      <protection/>
    </xf>
    <xf numFmtId="0" fontId="0" fillId="24" borderId="59" xfId="60" applyFill="1" applyBorder="1">
      <alignment/>
      <protection/>
    </xf>
    <xf numFmtId="0" fontId="0" fillId="24" borderId="72" xfId="60" applyFill="1" applyBorder="1">
      <alignment/>
      <protection/>
    </xf>
    <xf numFmtId="0" fontId="10" fillId="0" borderId="26" xfId="60" applyFont="1" applyBorder="1" applyAlignment="1">
      <alignment horizontal="center" vertical="distributed" textRotation="255"/>
      <protection/>
    </xf>
    <xf numFmtId="0" fontId="0" fillId="0" borderId="64" xfId="60" applyBorder="1" applyAlignment="1">
      <alignment horizontal="center" vertical="distributed"/>
      <protection/>
    </xf>
    <xf numFmtId="0" fontId="0" fillId="0" borderId="73" xfId="60" applyBorder="1" applyAlignment="1">
      <alignment horizontal="center" vertical="distributed"/>
      <protection/>
    </xf>
    <xf numFmtId="0" fontId="10" fillId="0" borderId="28" xfId="60" applyFont="1" applyBorder="1" applyAlignment="1">
      <alignment horizontal="center" vertical="distributed" textRotation="255"/>
      <protection/>
    </xf>
    <xf numFmtId="0" fontId="0" fillId="0" borderId="56" xfId="60" applyBorder="1">
      <alignment/>
      <protection/>
    </xf>
    <xf numFmtId="0" fontId="0" fillId="0" borderId="74" xfId="60" applyBorder="1">
      <alignment/>
      <protection/>
    </xf>
    <xf numFmtId="0" fontId="10" fillId="0" borderId="75" xfId="60" applyFont="1" applyBorder="1" applyAlignment="1">
      <alignment horizontal="center" vertical="distributed" textRotation="255"/>
      <protection/>
    </xf>
    <xf numFmtId="0" fontId="10" fillId="0" borderId="76" xfId="60" applyFont="1" applyBorder="1" applyAlignment="1">
      <alignment horizontal="center" vertical="distributed" textRotation="255"/>
      <protection/>
    </xf>
    <xf numFmtId="0" fontId="10" fillId="0" borderId="77" xfId="60" applyFont="1" applyBorder="1" applyAlignment="1">
      <alignment horizontal="center" vertical="distributed" textRotation="255"/>
      <protection/>
    </xf>
    <xf numFmtId="0" fontId="0" fillId="0" borderId="64" xfId="60" applyBorder="1">
      <alignment/>
      <protection/>
    </xf>
    <xf numFmtId="0" fontId="0" fillId="0" borderId="73" xfId="60" applyBorder="1">
      <alignment/>
      <protection/>
    </xf>
    <xf numFmtId="0" fontId="10" fillId="0" borderId="25" xfId="60" applyFont="1" applyBorder="1" applyAlignment="1">
      <alignment horizontal="center" vertical="distributed" textRotation="255"/>
      <protection/>
    </xf>
    <xf numFmtId="0" fontId="0" fillId="0" borderId="55" xfId="60" applyBorder="1" applyAlignment="1">
      <alignment horizontal="center" vertical="distributed"/>
      <protection/>
    </xf>
    <xf numFmtId="0" fontId="0" fillId="0" borderId="78" xfId="60" applyBorder="1" applyAlignment="1">
      <alignment horizontal="center" vertical="distributed"/>
      <protection/>
    </xf>
    <xf numFmtId="0" fontId="10" fillId="24" borderId="27" xfId="60" applyFont="1" applyFill="1" applyBorder="1" applyAlignment="1">
      <alignment horizontal="center" vertical="distributed" textRotation="255"/>
      <protection/>
    </xf>
    <xf numFmtId="0" fontId="0" fillId="24" borderId="31" xfId="60" applyFill="1" applyBorder="1">
      <alignment/>
      <protection/>
    </xf>
    <xf numFmtId="0" fontId="0" fillId="24" borderId="54" xfId="60" applyFill="1" applyBorder="1">
      <alignment/>
      <protection/>
    </xf>
    <xf numFmtId="0" fontId="0" fillId="0" borderId="54" xfId="60" applyBorder="1" applyAlignment="1">
      <alignment vertical="distributed"/>
      <protection/>
    </xf>
    <xf numFmtId="0" fontId="0" fillId="0" borderId="31" xfId="60" applyBorder="1" applyAlignment="1">
      <alignment/>
      <protection/>
    </xf>
    <xf numFmtId="0" fontId="0" fillId="0" borderId="54" xfId="60" applyBorder="1" applyAlignment="1">
      <alignment/>
      <protection/>
    </xf>
    <xf numFmtId="0" fontId="10" fillId="0" borderId="79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80" xfId="60" applyFont="1" applyBorder="1" applyAlignment="1">
      <alignment horizontal="center" vertical="center"/>
      <protection/>
    </xf>
    <xf numFmtId="0" fontId="10" fillId="0" borderId="64" xfId="60" applyFont="1" applyBorder="1" applyAlignment="1">
      <alignment horizontal="center" vertical="center"/>
      <protection/>
    </xf>
    <xf numFmtId="0" fontId="10" fillId="0" borderId="81" xfId="60" applyFont="1" applyBorder="1" applyAlignment="1">
      <alignment horizontal="center" vertical="center"/>
      <protection/>
    </xf>
    <xf numFmtId="0" fontId="10" fillId="0" borderId="73" xfId="60" applyFont="1" applyBorder="1" applyAlignment="1">
      <alignment horizontal="center" vertical="center"/>
      <protection/>
    </xf>
    <xf numFmtId="0" fontId="0" fillId="0" borderId="76" xfId="60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市町村 管轄 郡別☆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8.75390625" style="1" customWidth="1"/>
    <col min="4" max="15" width="9.50390625" style="1" customWidth="1"/>
    <col min="16" max="16384" width="9.00390625" style="1" customWidth="1"/>
  </cols>
  <sheetData>
    <row r="1" spans="2:7" ht="15" customHeight="1">
      <c r="B1" s="2"/>
      <c r="C1" s="2"/>
      <c r="D1" s="2"/>
      <c r="E1" s="2"/>
      <c r="F1" s="2"/>
      <c r="G1" s="3"/>
    </row>
    <row r="2" spans="1:15" ht="15" customHeight="1">
      <c r="A2" s="4" t="s">
        <v>91</v>
      </c>
      <c r="B2" s="5"/>
      <c r="C2" s="6"/>
      <c r="D2" s="6"/>
      <c r="E2" s="6"/>
      <c r="M2" s="110" t="s">
        <v>3</v>
      </c>
      <c r="N2" s="111"/>
      <c r="O2" s="111"/>
    </row>
    <row r="3" spans="13:15" ht="15" customHeight="1" thickBot="1">
      <c r="M3" s="112" t="s">
        <v>175</v>
      </c>
      <c r="N3" s="113"/>
      <c r="O3" s="113"/>
    </row>
    <row r="4" spans="1:15" ht="48" customHeight="1">
      <c r="A4" s="104" t="s">
        <v>92</v>
      </c>
      <c r="B4" s="105"/>
      <c r="C4" s="106"/>
      <c r="D4" s="122" t="s">
        <v>93</v>
      </c>
      <c r="E4" s="101" t="s">
        <v>94</v>
      </c>
      <c r="F4" s="101" t="s">
        <v>95</v>
      </c>
      <c r="G4" s="101" t="s">
        <v>96</v>
      </c>
      <c r="H4" s="101" t="s">
        <v>97</v>
      </c>
      <c r="I4" s="117" t="s">
        <v>1</v>
      </c>
      <c r="J4" s="117" t="s">
        <v>5</v>
      </c>
      <c r="K4" s="101" t="s">
        <v>6</v>
      </c>
      <c r="L4" s="101" t="s">
        <v>7</v>
      </c>
      <c r="M4" s="101" t="s">
        <v>8</v>
      </c>
      <c r="N4" s="101" t="s">
        <v>9</v>
      </c>
      <c r="O4" s="114" t="s">
        <v>10</v>
      </c>
    </row>
    <row r="5" spans="1:15" ht="13.5" customHeight="1">
      <c r="A5" s="98" t="s">
        <v>11</v>
      </c>
      <c r="B5" s="97" t="s">
        <v>12</v>
      </c>
      <c r="C5" s="120" t="s">
        <v>13</v>
      </c>
      <c r="D5" s="123"/>
      <c r="E5" s="102"/>
      <c r="F5" s="102"/>
      <c r="G5" s="102"/>
      <c r="H5" s="102"/>
      <c r="I5" s="118"/>
      <c r="J5" s="118"/>
      <c r="K5" s="102"/>
      <c r="L5" s="102"/>
      <c r="M5" s="102"/>
      <c r="N5" s="102"/>
      <c r="O5" s="115"/>
    </row>
    <row r="6" spans="1:15" ht="13.5">
      <c r="A6" s="98"/>
      <c r="B6" s="97"/>
      <c r="C6" s="120"/>
      <c r="D6" s="123"/>
      <c r="E6" s="102"/>
      <c r="F6" s="102"/>
      <c r="G6" s="102"/>
      <c r="H6" s="102"/>
      <c r="I6" s="118"/>
      <c r="J6" s="118"/>
      <c r="K6" s="102"/>
      <c r="L6" s="102"/>
      <c r="M6" s="102"/>
      <c r="N6" s="102"/>
      <c r="O6" s="115"/>
    </row>
    <row r="7" spans="1:15" ht="18.75" customHeight="1" thickBot="1">
      <c r="A7" s="99"/>
      <c r="B7" s="100"/>
      <c r="C7" s="121"/>
      <c r="D7" s="124"/>
      <c r="E7" s="103"/>
      <c r="F7" s="103"/>
      <c r="G7" s="103"/>
      <c r="H7" s="103"/>
      <c r="I7" s="119"/>
      <c r="J7" s="119"/>
      <c r="K7" s="103"/>
      <c r="L7" s="103"/>
      <c r="M7" s="103"/>
      <c r="N7" s="103"/>
      <c r="O7" s="116"/>
    </row>
    <row r="8" spans="1:15" ht="21" customHeight="1">
      <c r="A8" s="107" t="s">
        <v>14</v>
      </c>
      <c r="B8" s="96" t="s">
        <v>15</v>
      </c>
      <c r="C8" s="7" t="s">
        <v>16</v>
      </c>
      <c r="D8" s="8">
        <v>4255</v>
      </c>
      <c r="E8" s="9">
        <v>2546</v>
      </c>
      <c r="F8" s="9">
        <v>533</v>
      </c>
      <c r="G8" s="9">
        <v>1123</v>
      </c>
      <c r="H8" s="9">
        <v>1096</v>
      </c>
      <c r="I8" s="9">
        <v>900</v>
      </c>
      <c r="J8" s="9">
        <v>565</v>
      </c>
      <c r="K8" s="9">
        <v>3604</v>
      </c>
      <c r="L8" s="9">
        <v>1683</v>
      </c>
      <c r="M8" s="9">
        <v>700</v>
      </c>
      <c r="N8" s="9">
        <v>3</v>
      </c>
      <c r="O8" s="73">
        <f aca="true" t="shared" si="0" ref="O8:O53">D8+E8+F8+G8+H8+I8+J8+K8+L8+M8</f>
        <v>17005</v>
      </c>
    </row>
    <row r="9" spans="1:15" ht="21" customHeight="1">
      <c r="A9" s="108"/>
      <c r="B9" s="97"/>
      <c r="C9" s="10" t="s">
        <v>17</v>
      </c>
      <c r="D9" s="11">
        <v>2061</v>
      </c>
      <c r="E9" s="12">
        <v>916</v>
      </c>
      <c r="F9" s="12">
        <v>177</v>
      </c>
      <c r="G9" s="12">
        <v>219</v>
      </c>
      <c r="H9" s="12">
        <v>245</v>
      </c>
      <c r="I9" s="12">
        <v>167</v>
      </c>
      <c r="J9" s="12">
        <v>97</v>
      </c>
      <c r="K9" s="12">
        <v>2012</v>
      </c>
      <c r="L9" s="12">
        <v>353</v>
      </c>
      <c r="M9" s="12">
        <v>85</v>
      </c>
      <c r="N9" s="12">
        <v>0</v>
      </c>
      <c r="O9" s="74">
        <f t="shared" si="0"/>
        <v>6332</v>
      </c>
    </row>
    <row r="10" spans="1:15" ht="21" customHeight="1">
      <c r="A10" s="108"/>
      <c r="B10" s="97"/>
      <c r="C10" s="10" t="s">
        <v>18</v>
      </c>
      <c r="D10" s="11">
        <f aca="true" t="shared" si="1" ref="D10:N10">SUM(D8:D9)</f>
        <v>6316</v>
      </c>
      <c r="E10" s="11">
        <f t="shared" si="1"/>
        <v>3462</v>
      </c>
      <c r="F10" s="11">
        <f t="shared" si="1"/>
        <v>710</v>
      </c>
      <c r="G10" s="11">
        <f t="shared" si="1"/>
        <v>1342</v>
      </c>
      <c r="H10" s="11">
        <f t="shared" si="1"/>
        <v>1341</v>
      </c>
      <c r="I10" s="11">
        <f t="shared" si="1"/>
        <v>1067</v>
      </c>
      <c r="J10" s="11">
        <f t="shared" si="1"/>
        <v>662</v>
      </c>
      <c r="K10" s="11">
        <f t="shared" si="1"/>
        <v>5616</v>
      </c>
      <c r="L10" s="11">
        <f t="shared" si="1"/>
        <v>2036</v>
      </c>
      <c r="M10" s="11">
        <f t="shared" si="1"/>
        <v>785</v>
      </c>
      <c r="N10" s="11">
        <f t="shared" si="1"/>
        <v>3</v>
      </c>
      <c r="O10" s="74">
        <f t="shared" si="0"/>
        <v>23337</v>
      </c>
    </row>
    <row r="11" spans="1:15" ht="21" customHeight="1">
      <c r="A11" s="108"/>
      <c r="B11" s="97" t="s">
        <v>19</v>
      </c>
      <c r="C11" s="10" t="s">
        <v>16</v>
      </c>
      <c r="D11" s="11">
        <v>9394</v>
      </c>
      <c r="E11" s="12">
        <v>7183</v>
      </c>
      <c r="F11" s="12">
        <v>1426</v>
      </c>
      <c r="G11" s="12">
        <v>2277</v>
      </c>
      <c r="H11" s="12">
        <v>1832</v>
      </c>
      <c r="I11" s="12">
        <v>1869</v>
      </c>
      <c r="J11" s="12">
        <v>1370</v>
      </c>
      <c r="K11" s="12">
        <v>8679</v>
      </c>
      <c r="L11" s="12">
        <v>3426</v>
      </c>
      <c r="M11" s="12">
        <v>1262</v>
      </c>
      <c r="N11" s="12">
        <v>17</v>
      </c>
      <c r="O11" s="74">
        <f t="shared" si="0"/>
        <v>38718</v>
      </c>
    </row>
    <row r="12" spans="1:15" ht="21" customHeight="1">
      <c r="A12" s="108"/>
      <c r="B12" s="97"/>
      <c r="C12" s="10" t="s">
        <v>17</v>
      </c>
      <c r="D12" s="11">
        <v>158</v>
      </c>
      <c r="E12" s="12">
        <v>128</v>
      </c>
      <c r="F12" s="12">
        <v>7</v>
      </c>
      <c r="G12" s="12">
        <v>13</v>
      </c>
      <c r="H12" s="12">
        <v>34</v>
      </c>
      <c r="I12" s="12">
        <v>12</v>
      </c>
      <c r="J12" s="12">
        <v>6</v>
      </c>
      <c r="K12" s="12">
        <v>154</v>
      </c>
      <c r="L12" s="12">
        <v>26</v>
      </c>
      <c r="M12" s="12">
        <v>3</v>
      </c>
      <c r="N12" s="12">
        <v>0</v>
      </c>
      <c r="O12" s="74">
        <f t="shared" si="0"/>
        <v>541</v>
      </c>
    </row>
    <row r="13" spans="1:15" ht="21" customHeight="1">
      <c r="A13" s="108"/>
      <c r="B13" s="97"/>
      <c r="C13" s="10" t="s">
        <v>18</v>
      </c>
      <c r="D13" s="11">
        <f aca="true" t="shared" si="2" ref="D13:N13">SUM(D11:D12)</f>
        <v>9552</v>
      </c>
      <c r="E13" s="11">
        <f t="shared" si="2"/>
        <v>7311</v>
      </c>
      <c r="F13" s="11">
        <f t="shared" si="2"/>
        <v>1433</v>
      </c>
      <c r="G13" s="11">
        <f t="shared" si="2"/>
        <v>2290</v>
      </c>
      <c r="H13" s="11">
        <f t="shared" si="2"/>
        <v>1866</v>
      </c>
      <c r="I13" s="11">
        <f t="shared" si="2"/>
        <v>1881</v>
      </c>
      <c r="J13" s="11">
        <f t="shared" si="2"/>
        <v>1376</v>
      </c>
      <c r="K13" s="11">
        <f t="shared" si="2"/>
        <v>8833</v>
      </c>
      <c r="L13" s="11">
        <f t="shared" si="2"/>
        <v>3452</v>
      </c>
      <c r="M13" s="11">
        <f t="shared" si="2"/>
        <v>1265</v>
      </c>
      <c r="N13" s="11">
        <f t="shared" si="2"/>
        <v>17</v>
      </c>
      <c r="O13" s="74">
        <f t="shared" si="0"/>
        <v>39259</v>
      </c>
    </row>
    <row r="14" spans="1:15" ht="21" customHeight="1">
      <c r="A14" s="108"/>
      <c r="B14" s="97" t="s">
        <v>20</v>
      </c>
      <c r="C14" s="10" t="s">
        <v>16</v>
      </c>
      <c r="D14" s="11">
        <v>10</v>
      </c>
      <c r="E14" s="12">
        <v>63</v>
      </c>
      <c r="F14" s="12">
        <v>2</v>
      </c>
      <c r="G14" s="12">
        <v>7</v>
      </c>
      <c r="H14" s="12">
        <v>8</v>
      </c>
      <c r="I14" s="12">
        <v>2</v>
      </c>
      <c r="J14" s="12">
        <v>2</v>
      </c>
      <c r="K14" s="12">
        <v>19</v>
      </c>
      <c r="L14" s="12">
        <v>13</v>
      </c>
      <c r="M14" s="12">
        <v>2</v>
      </c>
      <c r="N14" s="12">
        <v>0</v>
      </c>
      <c r="O14" s="74">
        <f t="shared" si="0"/>
        <v>128</v>
      </c>
    </row>
    <row r="15" spans="1:15" ht="21" customHeight="1">
      <c r="A15" s="108"/>
      <c r="B15" s="97"/>
      <c r="C15" s="10" t="s">
        <v>17</v>
      </c>
      <c r="D15" s="11">
        <v>103</v>
      </c>
      <c r="E15" s="12">
        <v>52</v>
      </c>
      <c r="F15" s="12">
        <v>11</v>
      </c>
      <c r="G15" s="12">
        <v>10</v>
      </c>
      <c r="H15" s="12">
        <v>5</v>
      </c>
      <c r="I15" s="12">
        <v>5</v>
      </c>
      <c r="J15" s="12">
        <v>0</v>
      </c>
      <c r="K15" s="12">
        <v>346</v>
      </c>
      <c r="L15" s="12">
        <v>45</v>
      </c>
      <c r="M15" s="12">
        <v>3</v>
      </c>
      <c r="N15" s="12">
        <v>0</v>
      </c>
      <c r="O15" s="74">
        <f t="shared" si="0"/>
        <v>580</v>
      </c>
    </row>
    <row r="16" spans="1:15" ht="21" customHeight="1">
      <c r="A16" s="108"/>
      <c r="B16" s="97"/>
      <c r="C16" s="10" t="s">
        <v>18</v>
      </c>
      <c r="D16" s="11">
        <f aca="true" t="shared" si="3" ref="D16:N16">SUM(D14:D15)</f>
        <v>113</v>
      </c>
      <c r="E16" s="11">
        <f t="shared" si="3"/>
        <v>115</v>
      </c>
      <c r="F16" s="11">
        <f t="shared" si="3"/>
        <v>13</v>
      </c>
      <c r="G16" s="11">
        <f t="shared" si="3"/>
        <v>17</v>
      </c>
      <c r="H16" s="11">
        <f t="shared" si="3"/>
        <v>13</v>
      </c>
      <c r="I16" s="11">
        <f t="shared" si="3"/>
        <v>7</v>
      </c>
      <c r="J16" s="11">
        <f t="shared" si="3"/>
        <v>2</v>
      </c>
      <c r="K16" s="11">
        <f t="shared" si="3"/>
        <v>365</v>
      </c>
      <c r="L16" s="11">
        <f t="shared" si="3"/>
        <v>58</v>
      </c>
      <c r="M16" s="11">
        <f t="shared" si="3"/>
        <v>5</v>
      </c>
      <c r="N16" s="11">
        <f t="shared" si="3"/>
        <v>0</v>
      </c>
      <c r="O16" s="74">
        <f t="shared" si="0"/>
        <v>708</v>
      </c>
    </row>
    <row r="17" spans="1:15" ht="21" customHeight="1">
      <c r="A17" s="108"/>
      <c r="B17" s="97" t="s">
        <v>21</v>
      </c>
      <c r="C17" s="10" t="s">
        <v>16</v>
      </c>
      <c r="D17" s="11">
        <f aca="true" t="shared" si="4" ref="D17:N17">SUM(D8,D11,D14)</f>
        <v>13659</v>
      </c>
      <c r="E17" s="11">
        <f t="shared" si="4"/>
        <v>9792</v>
      </c>
      <c r="F17" s="11">
        <f t="shared" si="4"/>
        <v>1961</v>
      </c>
      <c r="G17" s="11">
        <f t="shared" si="4"/>
        <v>3407</v>
      </c>
      <c r="H17" s="11">
        <f t="shared" si="4"/>
        <v>2936</v>
      </c>
      <c r="I17" s="11">
        <f t="shared" si="4"/>
        <v>2771</v>
      </c>
      <c r="J17" s="11">
        <f t="shared" si="4"/>
        <v>1937</v>
      </c>
      <c r="K17" s="11">
        <f t="shared" si="4"/>
        <v>12302</v>
      </c>
      <c r="L17" s="11">
        <f t="shared" si="4"/>
        <v>5122</v>
      </c>
      <c r="M17" s="11">
        <f t="shared" si="4"/>
        <v>1964</v>
      </c>
      <c r="N17" s="11">
        <f t="shared" si="4"/>
        <v>20</v>
      </c>
      <c r="O17" s="74">
        <f t="shared" si="0"/>
        <v>55851</v>
      </c>
    </row>
    <row r="18" spans="1:15" ht="21" customHeight="1">
      <c r="A18" s="108"/>
      <c r="B18" s="97"/>
      <c r="C18" s="10" t="s">
        <v>17</v>
      </c>
      <c r="D18" s="11">
        <f aca="true" t="shared" si="5" ref="D18:N18">SUM(D9,D12,D15)</f>
        <v>2322</v>
      </c>
      <c r="E18" s="11">
        <f t="shared" si="5"/>
        <v>1096</v>
      </c>
      <c r="F18" s="11">
        <f t="shared" si="5"/>
        <v>195</v>
      </c>
      <c r="G18" s="11">
        <f t="shared" si="5"/>
        <v>242</v>
      </c>
      <c r="H18" s="11">
        <f t="shared" si="5"/>
        <v>284</v>
      </c>
      <c r="I18" s="11">
        <f t="shared" si="5"/>
        <v>184</v>
      </c>
      <c r="J18" s="11">
        <f t="shared" si="5"/>
        <v>103</v>
      </c>
      <c r="K18" s="11">
        <f t="shared" si="5"/>
        <v>2512</v>
      </c>
      <c r="L18" s="11">
        <f t="shared" si="5"/>
        <v>424</v>
      </c>
      <c r="M18" s="11">
        <f t="shared" si="5"/>
        <v>91</v>
      </c>
      <c r="N18" s="11">
        <f t="shared" si="5"/>
        <v>0</v>
      </c>
      <c r="O18" s="74">
        <f t="shared" si="0"/>
        <v>7453</v>
      </c>
    </row>
    <row r="19" spans="1:15" ht="21" customHeight="1" thickBot="1">
      <c r="A19" s="109"/>
      <c r="B19" s="100"/>
      <c r="C19" s="13" t="s">
        <v>18</v>
      </c>
      <c r="D19" s="14">
        <f aca="true" t="shared" si="6" ref="D19:N19">D10+D13+D16</f>
        <v>15981</v>
      </c>
      <c r="E19" s="14">
        <f t="shared" si="6"/>
        <v>10888</v>
      </c>
      <c r="F19" s="14">
        <f t="shared" si="6"/>
        <v>2156</v>
      </c>
      <c r="G19" s="14">
        <f t="shared" si="6"/>
        <v>3649</v>
      </c>
      <c r="H19" s="14">
        <f t="shared" si="6"/>
        <v>3220</v>
      </c>
      <c r="I19" s="14">
        <f t="shared" si="6"/>
        <v>2955</v>
      </c>
      <c r="J19" s="14">
        <f t="shared" si="6"/>
        <v>2040</v>
      </c>
      <c r="K19" s="14">
        <f t="shared" si="6"/>
        <v>14814</v>
      </c>
      <c r="L19" s="14">
        <f t="shared" si="6"/>
        <v>5546</v>
      </c>
      <c r="M19" s="14">
        <f t="shared" si="6"/>
        <v>2055</v>
      </c>
      <c r="N19" s="14">
        <f t="shared" si="6"/>
        <v>20</v>
      </c>
      <c r="O19" s="75">
        <f t="shared" si="0"/>
        <v>63304</v>
      </c>
    </row>
    <row r="20" spans="1:15" ht="21" customHeight="1">
      <c r="A20" s="107" t="s">
        <v>22</v>
      </c>
      <c r="B20" s="96" t="s">
        <v>15</v>
      </c>
      <c r="C20" s="7" t="s">
        <v>16</v>
      </c>
      <c r="D20" s="8">
        <v>70</v>
      </c>
      <c r="E20" s="9">
        <v>40</v>
      </c>
      <c r="F20" s="9">
        <v>5</v>
      </c>
      <c r="G20" s="9">
        <v>12</v>
      </c>
      <c r="H20" s="9">
        <v>29</v>
      </c>
      <c r="I20" s="9">
        <v>28</v>
      </c>
      <c r="J20" s="9">
        <v>13</v>
      </c>
      <c r="K20" s="9">
        <v>71</v>
      </c>
      <c r="L20" s="9">
        <v>14</v>
      </c>
      <c r="M20" s="9">
        <v>15</v>
      </c>
      <c r="N20" s="9">
        <v>1</v>
      </c>
      <c r="O20" s="73">
        <f t="shared" si="0"/>
        <v>297</v>
      </c>
    </row>
    <row r="21" spans="1:15" ht="21" customHeight="1">
      <c r="A21" s="108"/>
      <c r="B21" s="97"/>
      <c r="C21" s="10" t="s">
        <v>17</v>
      </c>
      <c r="D21" s="11">
        <v>284</v>
      </c>
      <c r="E21" s="12">
        <v>148</v>
      </c>
      <c r="F21" s="12">
        <v>31</v>
      </c>
      <c r="G21" s="12">
        <v>84</v>
      </c>
      <c r="H21" s="12">
        <v>93</v>
      </c>
      <c r="I21" s="12">
        <v>8</v>
      </c>
      <c r="J21" s="12">
        <v>0</v>
      </c>
      <c r="K21" s="12">
        <v>293</v>
      </c>
      <c r="L21" s="12">
        <v>87</v>
      </c>
      <c r="M21" s="12">
        <v>14</v>
      </c>
      <c r="N21" s="12">
        <v>0</v>
      </c>
      <c r="O21" s="74">
        <f t="shared" si="0"/>
        <v>1042</v>
      </c>
    </row>
    <row r="22" spans="1:15" ht="21" customHeight="1">
      <c r="A22" s="108"/>
      <c r="B22" s="97"/>
      <c r="C22" s="10" t="s">
        <v>18</v>
      </c>
      <c r="D22" s="11">
        <f aca="true" t="shared" si="7" ref="D22:N22">SUM(D20:D21)</f>
        <v>354</v>
      </c>
      <c r="E22" s="11">
        <f t="shared" si="7"/>
        <v>188</v>
      </c>
      <c r="F22" s="11">
        <f t="shared" si="7"/>
        <v>36</v>
      </c>
      <c r="G22" s="11">
        <f t="shared" si="7"/>
        <v>96</v>
      </c>
      <c r="H22" s="11">
        <f t="shared" si="7"/>
        <v>122</v>
      </c>
      <c r="I22" s="11">
        <f t="shared" si="7"/>
        <v>36</v>
      </c>
      <c r="J22" s="11">
        <f t="shared" si="7"/>
        <v>13</v>
      </c>
      <c r="K22" s="11">
        <f t="shared" si="7"/>
        <v>364</v>
      </c>
      <c r="L22" s="11">
        <f t="shared" si="7"/>
        <v>101</v>
      </c>
      <c r="M22" s="11">
        <f t="shared" si="7"/>
        <v>29</v>
      </c>
      <c r="N22" s="11">
        <f t="shared" si="7"/>
        <v>1</v>
      </c>
      <c r="O22" s="74">
        <f t="shared" si="0"/>
        <v>1339</v>
      </c>
    </row>
    <row r="23" spans="1:15" ht="21" customHeight="1">
      <c r="A23" s="108"/>
      <c r="B23" s="97" t="s">
        <v>19</v>
      </c>
      <c r="C23" s="10" t="s">
        <v>16</v>
      </c>
      <c r="D23" s="11">
        <v>293</v>
      </c>
      <c r="E23" s="12">
        <v>230</v>
      </c>
      <c r="F23" s="12">
        <v>39</v>
      </c>
      <c r="G23" s="12">
        <v>92</v>
      </c>
      <c r="H23" s="12">
        <v>107</v>
      </c>
      <c r="I23" s="12">
        <v>61</v>
      </c>
      <c r="J23" s="12">
        <v>38</v>
      </c>
      <c r="K23" s="12">
        <v>322</v>
      </c>
      <c r="L23" s="12">
        <v>102</v>
      </c>
      <c r="M23" s="12">
        <v>100</v>
      </c>
      <c r="N23" s="12">
        <v>0</v>
      </c>
      <c r="O23" s="74">
        <f t="shared" si="0"/>
        <v>1384</v>
      </c>
    </row>
    <row r="24" spans="1:15" ht="21" customHeight="1">
      <c r="A24" s="108"/>
      <c r="B24" s="97"/>
      <c r="C24" s="10" t="s">
        <v>17</v>
      </c>
      <c r="D24" s="11">
        <v>41</v>
      </c>
      <c r="E24" s="12">
        <v>50</v>
      </c>
      <c r="F24" s="12">
        <v>18</v>
      </c>
      <c r="G24" s="12">
        <v>29</v>
      </c>
      <c r="H24" s="12">
        <v>30</v>
      </c>
      <c r="I24" s="12">
        <v>0</v>
      </c>
      <c r="J24" s="12">
        <v>0</v>
      </c>
      <c r="K24" s="12">
        <v>25</v>
      </c>
      <c r="L24" s="12">
        <v>6</v>
      </c>
      <c r="M24" s="12">
        <v>4</v>
      </c>
      <c r="N24" s="12">
        <v>0</v>
      </c>
      <c r="O24" s="74">
        <f t="shared" si="0"/>
        <v>203</v>
      </c>
    </row>
    <row r="25" spans="1:15" ht="21" customHeight="1">
      <c r="A25" s="108"/>
      <c r="B25" s="97"/>
      <c r="C25" s="10" t="s">
        <v>18</v>
      </c>
      <c r="D25" s="11">
        <f aca="true" t="shared" si="8" ref="D25:N25">SUM(D23:D24)</f>
        <v>334</v>
      </c>
      <c r="E25" s="11">
        <f t="shared" si="8"/>
        <v>280</v>
      </c>
      <c r="F25" s="11">
        <f t="shared" si="8"/>
        <v>57</v>
      </c>
      <c r="G25" s="11">
        <f t="shared" si="8"/>
        <v>121</v>
      </c>
      <c r="H25" s="11">
        <f t="shared" si="8"/>
        <v>137</v>
      </c>
      <c r="I25" s="11">
        <f t="shared" si="8"/>
        <v>61</v>
      </c>
      <c r="J25" s="11">
        <f t="shared" si="8"/>
        <v>38</v>
      </c>
      <c r="K25" s="11">
        <f t="shared" si="8"/>
        <v>347</v>
      </c>
      <c r="L25" s="11">
        <f t="shared" si="8"/>
        <v>108</v>
      </c>
      <c r="M25" s="11">
        <f t="shared" si="8"/>
        <v>104</v>
      </c>
      <c r="N25" s="11">
        <f t="shared" si="8"/>
        <v>0</v>
      </c>
      <c r="O25" s="74">
        <f t="shared" si="0"/>
        <v>1587</v>
      </c>
    </row>
    <row r="26" spans="1:15" ht="21" customHeight="1">
      <c r="A26" s="108"/>
      <c r="B26" s="97" t="s">
        <v>21</v>
      </c>
      <c r="C26" s="10" t="s">
        <v>16</v>
      </c>
      <c r="D26" s="11">
        <f aca="true" t="shared" si="9" ref="D26:N26">SUM(D20,D23)</f>
        <v>363</v>
      </c>
      <c r="E26" s="11">
        <f t="shared" si="9"/>
        <v>270</v>
      </c>
      <c r="F26" s="11">
        <f t="shared" si="9"/>
        <v>44</v>
      </c>
      <c r="G26" s="11">
        <f t="shared" si="9"/>
        <v>104</v>
      </c>
      <c r="H26" s="11">
        <f t="shared" si="9"/>
        <v>136</v>
      </c>
      <c r="I26" s="11">
        <f t="shared" si="9"/>
        <v>89</v>
      </c>
      <c r="J26" s="11">
        <f t="shared" si="9"/>
        <v>51</v>
      </c>
      <c r="K26" s="11">
        <f t="shared" si="9"/>
        <v>393</v>
      </c>
      <c r="L26" s="11">
        <f t="shared" si="9"/>
        <v>116</v>
      </c>
      <c r="M26" s="11">
        <f t="shared" si="9"/>
        <v>115</v>
      </c>
      <c r="N26" s="11">
        <f t="shared" si="9"/>
        <v>1</v>
      </c>
      <c r="O26" s="74">
        <f t="shared" si="0"/>
        <v>1681</v>
      </c>
    </row>
    <row r="27" spans="1:15" ht="21" customHeight="1">
      <c r="A27" s="108"/>
      <c r="B27" s="97"/>
      <c r="C27" s="10" t="s">
        <v>17</v>
      </c>
      <c r="D27" s="11">
        <f aca="true" t="shared" si="10" ref="D27:N27">SUM(D21,D24)</f>
        <v>325</v>
      </c>
      <c r="E27" s="11">
        <f t="shared" si="10"/>
        <v>198</v>
      </c>
      <c r="F27" s="11">
        <f t="shared" si="10"/>
        <v>49</v>
      </c>
      <c r="G27" s="11">
        <f t="shared" si="10"/>
        <v>113</v>
      </c>
      <c r="H27" s="11">
        <f t="shared" si="10"/>
        <v>123</v>
      </c>
      <c r="I27" s="11">
        <f t="shared" si="10"/>
        <v>8</v>
      </c>
      <c r="J27" s="11">
        <f t="shared" si="10"/>
        <v>0</v>
      </c>
      <c r="K27" s="11">
        <f t="shared" si="10"/>
        <v>318</v>
      </c>
      <c r="L27" s="11">
        <f t="shared" si="10"/>
        <v>93</v>
      </c>
      <c r="M27" s="11">
        <f t="shared" si="10"/>
        <v>18</v>
      </c>
      <c r="N27" s="11">
        <f t="shared" si="10"/>
        <v>0</v>
      </c>
      <c r="O27" s="74">
        <f t="shared" si="0"/>
        <v>1245</v>
      </c>
    </row>
    <row r="28" spans="1:15" ht="21" customHeight="1" thickBot="1">
      <c r="A28" s="109"/>
      <c r="B28" s="100"/>
      <c r="C28" s="13" t="s">
        <v>18</v>
      </c>
      <c r="D28" s="14">
        <f aca="true" t="shared" si="11" ref="D28:N28">SUM(D26:D27)</f>
        <v>688</v>
      </c>
      <c r="E28" s="14">
        <f t="shared" si="11"/>
        <v>468</v>
      </c>
      <c r="F28" s="14">
        <f t="shared" si="11"/>
        <v>93</v>
      </c>
      <c r="G28" s="14">
        <f t="shared" si="11"/>
        <v>217</v>
      </c>
      <c r="H28" s="14">
        <f t="shared" si="11"/>
        <v>259</v>
      </c>
      <c r="I28" s="14">
        <f t="shared" si="11"/>
        <v>97</v>
      </c>
      <c r="J28" s="14">
        <f t="shared" si="11"/>
        <v>51</v>
      </c>
      <c r="K28" s="14">
        <f t="shared" si="11"/>
        <v>711</v>
      </c>
      <c r="L28" s="14">
        <f t="shared" si="11"/>
        <v>209</v>
      </c>
      <c r="M28" s="14">
        <f t="shared" si="11"/>
        <v>133</v>
      </c>
      <c r="N28" s="14">
        <f t="shared" si="11"/>
        <v>1</v>
      </c>
      <c r="O28" s="75">
        <f t="shared" si="0"/>
        <v>2926</v>
      </c>
    </row>
    <row r="29" spans="1:15" ht="21" customHeight="1">
      <c r="A29" s="107" t="s">
        <v>23</v>
      </c>
      <c r="B29" s="96" t="s">
        <v>15</v>
      </c>
      <c r="C29" s="7" t="s">
        <v>16</v>
      </c>
      <c r="D29" s="8">
        <v>32271</v>
      </c>
      <c r="E29" s="9">
        <v>19105</v>
      </c>
      <c r="F29" s="9">
        <v>3646</v>
      </c>
      <c r="G29" s="9">
        <v>6324</v>
      </c>
      <c r="H29" s="9">
        <v>6864</v>
      </c>
      <c r="I29" s="9">
        <v>3903</v>
      </c>
      <c r="J29" s="9">
        <v>3226</v>
      </c>
      <c r="K29" s="9">
        <v>27797</v>
      </c>
      <c r="L29" s="9">
        <v>7875</v>
      </c>
      <c r="M29" s="9">
        <v>8445</v>
      </c>
      <c r="N29" s="9">
        <v>2720</v>
      </c>
      <c r="O29" s="73">
        <f t="shared" si="0"/>
        <v>119456</v>
      </c>
    </row>
    <row r="30" spans="1:15" ht="21" customHeight="1">
      <c r="A30" s="108"/>
      <c r="B30" s="97"/>
      <c r="C30" s="10" t="s">
        <v>17</v>
      </c>
      <c r="D30" s="11">
        <v>55</v>
      </c>
      <c r="E30" s="12">
        <v>43</v>
      </c>
      <c r="F30" s="12">
        <v>4</v>
      </c>
      <c r="G30" s="12">
        <v>14</v>
      </c>
      <c r="H30" s="12">
        <v>23</v>
      </c>
      <c r="I30" s="12">
        <v>1</v>
      </c>
      <c r="J30" s="12">
        <v>8</v>
      </c>
      <c r="K30" s="12">
        <v>16</v>
      </c>
      <c r="L30" s="12">
        <v>6</v>
      </c>
      <c r="M30" s="12">
        <v>5</v>
      </c>
      <c r="N30" s="12">
        <v>0</v>
      </c>
      <c r="O30" s="74">
        <f t="shared" si="0"/>
        <v>175</v>
      </c>
    </row>
    <row r="31" spans="1:15" ht="21" customHeight="1">
      <c r="A31" s="108"/>
      <c r="B31" s="97"/>
      <c r="C31" s="10" t="s">
        <v>18</v>
      </c>
      <c r="D31" s="11">
        <f aca="true" t="shared" si="12" ref="D31:N31">SUM(D29:D30)</f>
        <v>32326</v>
      </c>
      <c r="E31" s="11">
        <f t="shared" si="12"/>
        <v>19148</v>
      </c>
      <c r="F31" s="11">
        <f t="shared" si="12"/>
        <v>3650</v>
      </c>
      <c r="G31" s="11">
        <f t="shared" si="12"/>
        <v>6338</v>
      </c>
      <c r="H31" s="11">
        <f t="shared" si="12"/>
        <v>6887</v>
      </c>
      <c r="I31" s="11">
        <f t="shared" si="12"/>
        <v>3904</v>
      </c>
      <c r="J31" s="11">
        <f t="shared" si="12"/>
        <v>3234</v>
      </c>
      <c r="K31" s="11">
        <f t="shared" si="12"/>
        <v>27813</v>
      </c>
      <c r="L31" s="11">
        <f t="shared" si="12"/>
        <v>7881</v>
      </c>
      <c r="M31" s="11">
        <f t="shared" si="12"/>
        <v>8450</v>
      </c>
      <c r="N31" s="11">
        <f t="shared" si="12"/>
        <v>2720</v>
      </c>
      <c r="O31" s="74">
        <f t="shared" si="0"/>
        <v>119631</v>
      </c>
    </row>
    <row r="32" spans="1:15" ht="21" customHeight="1">
      <c r="A32" s="108"/>
      <c r="B32" s="97" t="s">
        <v>19</v>
      </c>
      <c r="C32" s="10" t="s">
        <v>16</v>
      </c>
      <c r="D32" s="11">
        <v>54321</v>
      </c>
      <c r="E32" s="12">
        <v>32259</v>
      </c>
      <c r="F32" s="12">
        <v>6220</v>
      </c>
      <c r="G32" s="12">
        <v>10440</v>
      </c>
      <c r="H32" s="12">
        <v>11847</v>
      </c>
      <c r="I32" s="12">
        <v>6299</v>
      </c>
      <c r="J32" s="12">
        <v>5550</v>
      </c>
      <c r="K32" s="12">
        <v>49648</v>
      </c>
      <c r="L32" s="12">
        <v>14784</v>
      </c>
      <c r="M32" s="12">
        <v>11526</v>
      </c>
      <c r="N32" s="12">
        <v>2945</v>
      </c>
      <c r="O32" s="74">
        <f t="shared" si="0"/>
        <v>202894</v>
      </c>
    </row>
    <row r="33" spans="1:15" ht="21" customHeight="1">
      <c r="A33" s="108"/>
      <c r="B33" s="97"/>
      <c r="C33" s="10" t="s">
        <v>17</v>
      </c>
      <c r="D33" s="11">
        <v>993</v>
      </c>
      <c r="E33" s="12">
        <v>540</v>
      </c>
      <c r="F33" s="12">
        <v>52</v>
      </c>
      <c r="G33" s="12">
        <v>98</v>
      </c>
      <c r="H33" s="12">
        <v>104</v>
      </c>
      <c r="I33" s="12">
        <v>27</v>
      </c>
      <c r="J33" s="12">
        <v>24</v>
      </c>
      <c r="K33" s="12">
        <v>507</v>
      </c>
      <c r="L33" s="12">
        <v>86</v>
      </c>
      <c r="M33" s="12">
        <v>110</v>
      </c>
      <c r="N33" s="12">
        <v>0</v>
      </c>
      <c r="O33" s="74">
        <f t="shared" si="0"/>
        <v>2541</v>
      </c>
    </row>
    <row r="34" spans="1:15" ht="21" customHeight="1">
      <c r="A34" s="108"/>
      <c r="B34" s="97"/>
      <c r="C34" s="10" t="s">
        <v>18</v>
      </c>
      <c r="D34" s="11">
        <f aca="true" t="shared" si="13" ref="D34:N34">SUM(D32:D33)</f>
        <v>55314</v>
      </c>
      <c r="E34" s="11">
        <f t="shared" si="13"/>
        <v>32799</v>
      </c>
      <c r="F34" s="11">
        <f t="shared" si="13"/>
        <v>6272</v>
      </c>
      <c r="G34" s="11">
        <f t="shared" si="13"/>
        <v>10538</v>
      </c>
      <c r="H34" s="11">
        <f t="shared" si="13"/>
        <v>11951</v>
      </c>
      <c r="I34" s="11">
        <f t="shared" si="13"/>
        <v>6326</v>
      </c>
      <c r="J34" s="11">
        <f t="shared" si="13"/>
        <v>5574</v>
      </c>
      <c r="K34" s="11">
        <f t="shared" si="13"/>
        <v>50155</v>
      </c>
      <c r="L34" s="11">
        <f t="shared" si="13"/>
        <v>14870</v>
      </c>
      <c r="M34" s="11">
        <f t="shared" si="13"/>
        <v>11636</v>
      </c>
      <c r="N34" s="11">
        <f t="shared" si="13"/>
        <v>2945</v>
      </c>
      <c r="O34" s="74">
        <f t="shared" si="0"/>
        <v>205435</v>
      </c>
    </row>
    <row r="35" spans="1:15" ht="21" customHeight="1">
      <c r="A35" s="108"/>
      <c r="B35" s="97" t="s">
        <v>21</v>
      </c>
      <c r="C35" s="10" t="s">
        <v>16</v>
      </c>
      <c r="D35" s="11">
        <f aca="true" t="shared" si="14" ref="D35:N35">D32+D29</f>
        <v>86592</v>
      </c>
      <c r="E35" s="11">
        <f t="shared" si="14"/>
        <v>51364</v>
      </c>
      <c r="F35" s="11">
        <f t="shared" si="14"/>
        <v>9866</v>
      </c>
      <c r="G35" s="11">
        <f t="shared" si="14"/>
        <v>16764</v>
      </c>
      <c r="H35" s="11">
        <f t="shared" si="14"/>
        <v>18711</v>
      </c>
      <c r="I35" s="11">
        <f t="shared" si="14"/>
        <v>10202</v>
      </c>
      <c r="J35" s="11">
        <f t="shared" si="14"/>
        <v>8776</v>
      </c>
      <c r="K35" s="11">
        <f t="shared" si="14"/>
        <v>77445</v>
      </c>
      <c r="L35" s="11">
        <f t="shared" si="14"/>
        <v>22659</v>
      </c>
      <c r="M35" s="11">
        <f t="shared" si="14"/>
        <v>19971</v>
      </c>
      <c r="N35" s="11">
        <f t="shared" si="14"/>
        <v>5665</v>
      </c>
      <c r="O35" s="74">
        <f t="shared" si="0"/>
        <v>322350</v>
      </c>
    </row>
    <row r="36" spans="1:15" ht="21" customHeight="1">
      <c r="A36" s="108"/>
      <c r="B36" s="97"/>
      <c r="C36" s="10" t="s">
        <v>17</v>
      </c>
      <c r="D36" s="11">
        <f aca="true" t="shared" si="15" ref="D36:N36">D33+D30</f>
        <v>1048</v>
      </c>
      <c r="E36" s="11">
        <f t="shared" si="15"/>
        <v>583</v>
      </c>
      <c r="F36" s="11">
        <f t="shared" si="15"/>
        <v>56</v>
      </c>
      <c r="G36" s="11">
        <f t="shared" si="15"/>
        <v>112</v>
      </c>
      <c r="H36" s="11">
        <f t="shared" si="15"/>
        <v>127</v>
      </c>
      <c r="I36" s="11">
        <f t="shared" si="15"/>
        <v>28</v>
      </c>
      <c r="J36" s="11">
        <f t="shared" si="15"/>
        <v>32</v>
      </c>
      <c r="K36" s="11">
        <f t="shared" si="15"/>
        <v>523</v>
      </c>
      <c r="L36" s="11">
        <f t="shared" si="15"/>
        <v>92</v>
      </c>
      <c r="M36" s="11">
        <f t="shared" si="15"/>
        <v>115</v>
      </c>
      <c r="N36" s="11">
        <f t="shared" si="15"/>
        <v>0</v>
      </c>
      <c r="O36" s="74">
        <f t="shared" si="0"/>
        <v>2716</v>
      </c>
    </row>
    <row r="37" spans="1:15" ht="21" customHeight="1" thickBot="1">
      <c r="A37" s="109"/>
      <c r="B37" s="100"/>
      <c r="C37" s="13" t="s">
        <v>18</v>
      </c>
      <c r="D37" s="14">
        <f aca="true" t="shared" si="16" ref="D37:N37">SUM(D35:D36)</f>
        <v>87640</v>
      </c>
      <c r="E37" s="14">
        <f t="shared" si="16"/>
        <v>51947</v>
      </c>
      <c r="F37" s="14">
        <f t="shared" si="16"/>
        <v>9922</v>
      </c>
      <c r="G37" s="14">
        <f t="shared" si="16"/>
        <v>16876</v>
      </c>
      <c r="H37" s="14">
        <f t="shared" si="16"/>
        <v>18838</v>
      </c>
      <c r="I37" s="14">
        <f t="shared" si="16"/>
        <v>10230</v>
      </c>
      <c r="J37" s="14">
        <f t="shared" si="16"/>
        <v>8808</v>
      </c>
      <c r="K37" s="14">
        <f t="shared" si="16"/>
        <v>77968</v>
      </c>
      <c r="L37" s="14">
        <f t="shared" si="16"/>
        <v>22751</v>
      </c>
      <c r="M37" s="14">
        <f t="shared" si="16"/>
        <v>20086</v>
      </c>
      <c r="N37" s="14">
        <f t="shared" si="16"/>
        <v>5665</v>
      </c>
      <c r="O37" s="75">
        <f t="shared" si="0"/>
        <v>325066</v>
      </c>
    </row>
    <row r="38" spans="1:15" ht="21" customHeight="1">
      <c r="A38" s="125" t="s">
        <v>24</v>
      </c>
      <c r="B38" s="126"/>
      <c r="C38" s="7" t="s">
        <v>16</v>
      </c>
      <c r="D38" s="8">
        <v>3019</v>
      </c>
      <c r="E38" s="9">
        <v>1956</v>
      </c>
      <c r="F38" s="9">
        <v>395</v>
      </c>
      <c r="G38" s="9">
        <v>702</v>
      </c>
      <c r="H38" s="9">
        <v>875</v>
      </c>
      <c r="I38" s="9">
        <v>467</v>
      </c>
      <c r="J38" s="9">
        <v>333</v>
      </c>
      <c r="K38" s="9">
        <v>2623</v>
      </c>
      <c r="L38" s="9">
        <v>1014</v>
      </c>
      <c r="M38" s="9">
        <v>505</v>
      </c>
      <c r="N38" s="9">
        <v>4</v>
      </c>
      <c r="O38" s="73">
        <f t="shared" si="0"/>
        <v>11889</v>
      </c>
    </row>
    <row r="39" spans="1:15" ht="21" customHeight="1">
      <c r="A39" s="127"/>
      <c r="B39" s="128"/>
      <c r="C39" s="10" t="s">
        <v>17</v>
      </c>
      <c r="D39" s="11">
        <v>1430</v>
      </c>
      <c r="E39" s="12">
        <v>738</v>
      </c>
      <c r="F39" s="12">
        <v>233</v>
      </c>
      <c r="G39" s="12">
        <v>55</v>
      </c>
      <c r="H39" s="12">
        <v>126</v>
      </c>
      <c r="I39" s="12">
        <v>69</v>
      </c>
      <c r="J39" s="12">
        <v>44</v>
      </c>
      <c r="K39" s="12">
        <v>1324</v>
      </c>
      <c r="L39" s="12">
        <v>97</v>
      </c>
      <c r="M39" s="12">
        <v>37</v>
      </c>
      <c r="N39" s="12">
        <v>0</v>
      </c>
      <c r="O39" s="74">
        <f t="shared" si="0"/>
        <v>4153</v>
      </c>
    </row>
    <row r="40" spans="1:15" ht="21" customHeight="1" thickBot="1">
      <c r="A40" s="129"/>
      <c r="B40" s="130"/>
      <c r="C40" s="13" t="s">
        <v>18</v>
      </c>
      <c r="D40" s="14">
        <f aca="true" t="shared" si="17" ref="D40:N40">SUM(D38:D39)</f>
        <v>4449</v>
      </c>
      <c r="E40" s="14">
        <f t="shared" si="17"/>
        <v>2694</v>
      </c>
      <c r="F40" s="14">
        <f t="shared" si="17"/>
        <v>628</v>
      </c>
      <c r="G40" s="14">
        <f t="shared" si="17"/>
        <v>757</v>
      </c>
      <c r="H40" s="14">
        <f t="shared" si="17"/>
        <v>1001</v>
      </c>
      <c r="I40" s="14">
        <f t="shared" si="17"/>
        <v>536</v>
      </c>
      <c r="J40" s="14">
        <f t="shared" si="17"/>
        <v>377</v>
      </c>
      <c r="K40" s="14">
        <f t="shared" si="17"/>
        <v>3947</v>
      </c>
      <c r="L40" s="14">
        <f t="shared" si="17"/>
        <v>1111</v>
      </c>
      <c r="M40" s="14">
        <f t="shared" si="17"/>
        <v>542</v>
      </c>
      <c r="N40" s="14">
        <f t="shared" si="17"/>
        <v>4</v>
      </c>
      <c r="O40" s="75">
        <f t="shared" si="0"/>
        <v>16042</v>
      </c>
    </row>
    <row r="41" spans="1:15" ht="21" customHeight="1">
      <c r="A41" s="125" t="s">
        <v>25</v>
      </c>
      <c r="B41" s="126"/>
      <c r="C41" s="7" t="s">
        <v>16</v>
      </c>
      <c r="D41" s="8">
        <v>1846</v>
      </c>
      <c r="E41" s="9">
        <v>1032</v>
      </c>
      <c r="F41" s="9">
        <v>229</v>
      </c>
      <c r="G41" s="9">
        <v>395</v>
      </c>
      <c r="H41" s="9">
        <v>396</v>
      </c>
      <c r="I41" s="9">
        <v>298</v>
      </c>
      <c r="J41" s="9">
        <v>163</v>
      </c>
      <c r="K41" s="9">
        <v>620</v>
      </c>
      <c r="L41" s="9">
        <v>692</v>
      </c>
      <c r="M41" s="9">
        <v>150</v>
      </c>
      <c r="N41" s="9">
        <v>0</v>
      </c>
      <c r="O41" s="73">
        <f t="shared" si="0"/>
        <v>5821</v>
      </c>
    </row>
    <row r="42" spans="1:15" ht="21" customHeight="1">
      <c r="A42" s="127"/>
      <c r="B42" s="128"/>
      <c r="C42" s="10" t="s">
        <v>17</v>
      </c>
      <c r="D42" s="11">
        <v>7</v>
      </c>
      <c r="E42" s="12">
        <v>0</v>
      </c>
      <c r="F42" s="12">
        <v>0</v>
      </c>
      <c r="G42" s="12">
        <v>5</v>
      </c>
      <c r="H42" s="12">
        <v>0</v>
      </c>
      <c r="I42" s="12">
        <v>0</v>
      </c>
      <c r="J42" s="12">
        <v>2</v>
      </c>
      <c r="K42" s="12">
        <v>14</v>
      </c>
      <c r="L42" s="12">
        <v>1</v>
      </c>
      <c r="M42" s="12">
        <v>0</v>
      </c>
      <c r="N42" s="12">
        <v>0</v>
      </c>
      <c r="O42" s="74">
        <f t="shared" si="0"/>
        <v>29</v>
      </c>
    </row>
    <row r="43" spans="1:15" ht="21" customHeight="1" thickBot="1">
      <c r="A43" s="129"/>
      <c r="B43" s="130"/>
      <c r="C43" s="13" t="s">
        <v>18</v>
      </c>
      <c r="D43" s="14">
        <f aca="true" t="shared" si="18" ref="D43:N43">SUM(D41:D42)</f>
        <v>1853</v>
      </c>
      <c r="E43" s="14">
        <f t="shared" si="18"/>
        <v>1032</v>
      </c>
      <c r="F43" s="14">
        <f t="shared" si="18"/>
        <v>229</v>
      </c>
      <c r="G43" s="14">
        <f t="shared" si="18"/>
        <v>400</v>
      </c>
      <c r="H43" s="14">
        <f t="shared" si="18"/>
        <v>396</v>
      </c>
      <c r="I43" s="14">
        <f t="shared" si="18"/>
        <v>298</v>
      </c>
      <c r="J43" s="14">
        <f t="shared" si="18"/>
        <v>165</v>
      </c>
      <c r="K43" s="14">
        <f t="shared" si="18"/>
        <v>634</v>
      </c>
      <c r="L43" s="14">
        <f t="shared" si="18"/>
        <v>693</v>
      </c>
      <c r="M43" s="14">
        <f t="shared" si="18"/>
        <v>150</v>
      </c>
      <c r="N43" s="14">
        <f t="shared" si="18"/>
        <v>0</v>
      </c>
      <c r="O43" s="75">
        <f t="shared" si="0"/>
        <v>5850</v>
      </c>
    </row>
    <row r="44" spans="1:15" ht="21" customHeight="1" thickBot="1">
      <c r="A44" s="138" t="s">
        <v>26</v>
      </c>
      <c r="B44" s="139"/>
      <c r="C44" s="140"/>
      <c r="D44" s="15">
        <f aca="true" t="shared" si="19" ref="D44:N44">D19+D28+D37+D40+D43</f>
        <v>110611</v>
      </c>
      <c r="E44" s="15">
        <f t="shared" si="19"/>
        <v>67029</v>
      </c>
      <c r="F44" s="15">
        <f t="shared" si="19"/>
        <v>13028</v>
      </c>
      <c r="G44" s="15">
        <f t="shared" si="19"/>
        <v>21899</v>
      </c>
      <c r="H44" s="15">
        <f t="shared" si="19"/>
        <v>23714</v>
      </c>
      <c r="I44" s="15">
        <f t="shared" si="19"/>
        <v>14116</v>
      </c>
      <c r="J44" s="15">
        <f t="shared" si="19"/>
        <v>11441</v>
      </c>
      <c r="K44" s="15">
        <f t="shared" si="19"/>
        <v>98074</v>
      </c>
      <c r="L44" s="15">
        <f t="shared" si="19"/>
        <v>30310</v>
      </c>
      <c r="M44" s="15">
        <f t="shared" si="19"/>
        <v>22966</v>
      </c>
      <c r="N44" s="15">
        <f t="shared" si="19"/>
        <v>5690</v>
      </c>
      <c r="O44" s="73">
        <f t="shared" si="0"/>
        <v>413188</v>
      </c>
    </row>
    <row r="45" spans="1:15" ht="21" customHeight="1" thickBot="1">
      <c r="A45" s="138" t="s">
        <v>27</v>
      </c>
      <c r="B45" s="139"/>
      <c r="C45" s="140"/>
      <c r="D45" s="15">
        <v>2316</v>
      </c>
      <c r="E45" s="16">
        <v>1270</v>
      </c>
      <c r="F45" s="16">
        <v>243</v>
      </c>
      <c r="G45" s="16">
        <v>369</v>
      </c>
      <c r="H45" s="16">
        <v>393</v>
      </c>
      <c r="I45" s="16">
        <v>281</v>
      </c>
      <c r="J45" s="16">
        <v>188</v>
      </c>
      <c r="K45" s="16">
        <v>1730</v>
      </c>
      <c r="L45" s="16">
        <v>562</v>
      </c>
      <c r="M45" s="16">
        <v>683</v>
      </c>
      <c r="N45" s="16">
        <v>227</v>
      </c>
      <c r="O45" s="73">
        <f t="shared" si="0"/>
        <v>8035</v>
      </c>
    </row>
    <row r="46" spans="1:15" ht="21" customHeight="1" thickBot="1">
      <c r="A46" s="138" t="s">
        <v>28</v>
      </c>
      <c r="B46" s="139"/>
      <c r="C46" s="140"/>
      <c r="D46" s="15">
        <f aca="true" t="shared" si="20" ref="D46:N46">SUM(D44:D45)</f>
        <v>112927</v>
      </c>
      <c r="E46" s="15">
        <f t="shared" si="20"/>
        <v>68299</v>
      </c>
      <c r="F46" s="15">
        <f t="shared" si="20"/>
        <v>13271</v>
      </c>
      <c r="G46" s="15">
        <f t="shared" si="20"/>
        <v>22268</v>
      </c>
      <c r="H46" s="15">
        <f t="shared" si="20"/>
        <v>24107</v>
      </c>
      <c r="I46" s="15">
        <f t="shared" si="20"/>
        <v>14397</v>
      </c>
      <c r="J46" s="15">
        <f t="shared" si="20"/>
        <v>11629</v>
      </c>
      <c r="K46" s="15">
        <f t="shared" si="20"/>
        <v>99804</v>
      </c>
      <c r="L46" s="15">
        <f t="shared" si="20"/>
        <v>30872</v>
      </c>
      <c r="M46" s="15">
        <f t="shared" si="20"/>
        <v>23649</v>
      </c>
      <c r="N46" s="15">
        <f t="shared" si="20"/>
        <v>5917</v>
      </c>
      <c r="O46" s="73">
        <f t="shared" si="0"/>
        <v>421223</v>
      </c>
    </row>
    <row r="47" spans="1:15" ht="21" customHeight="1">
      <c r="A47" s="141" t="s">
        <v>29</v>
      </c>
      <c r="B47" s="131" t="s">
        <v>30</v>
      </c>
      <c r="C47" s="17" t="s">
        <v>31</v>
      </c>
      <c r="D47" s="18">
        <v>54109</v>
      </c>
      <c r="E47" s="19">
        <v>36780</v>
      </c>
      <c r="F47" s="19">
        <v>8775</v>
      </c>
      <c r="G47" s="19">
        <v>13648</v>
      </c>
      <c r="H47" s="19">
        <v>12567</v>
      </c>
      <c r="I47" s="19">
        <v>8293</v>
      </c>
      <c r="J47" s="19">
        <v>7532</v>
      </c>
      <c r="K47" s="19">
        <v>44926</v>
      </c>
      <c r="L47" s="19">
        <v>13455</v>
      </c>
      <c r="M47" s="19">
        <v>8611</v>
      </c>
      <c r="N47" s="19">
        <v>0</v>
      </c>
      <c r="O47" s="73">
        <f t="shared" si="0"/>
        <v>208696</v>
      </c>
    </row>
    <row r="48" spans="1:15" ht="21" customHeight="1">
      <c r="A48" s="98"/>
      <c r="B48" s="128"/>
      <c r="C48" s="10" t="s">
        <v>32</v>
      </c>
      <c r="D48" s="11">
        <v>17105</v>
      </c>
      <c r="E48" s="12">
        <v>17674</v>
      </c>
      <c r="F48" s="12">
        <v>4397</v>
      </c>
      <c r="G48" s="12">
        <v>7427</v>
      </c>
      <c r="H48" s="12">
        <v>5184</v>
      </c>
      <c r="I48" s="12">
        <v>7058</v>
      </c>
      <c r="J48" s="12">
        <v>4984</v>
      </c>
      <c r="K48" s="12">
        <v>16185</v>
      </c>
      <c r="L48" s="12">
        <v>8020</v>
      </c>
      <c r="M48" s="12">
        <v>3663</v>
      </c>
      <c r="N48" s="12">
        <v>0</v>
      </c>
      <c r="O48" s="74">
        <f t="shared" si="0"/>
        <v>91697</v>
      </c>
    </row>
    <row r="49" spans="1:15" ht="21" customHeight="1">
      <c r="A49" s="98"/>
      <c r="B49" s="128"/>
      <c r="C49" s="10" t="s">
        <v>18</v>
      </c>
      <c r="D49" s="11">
        <f aca="true" t="shared" si="21" ref="D49:N49">SUM(D47:D48)</f>
        <v>71214</v>
      </c>
      <c r="E49" s="11">
        <f t="shared" si="21"/>
        <v>54454</v>
      </c>
      <c r="F49" s="11">
        <f t="shared" si="21"/>
        <v>13172</v>
      </c>
      <c r="G49" s="11">
        <f t="shared" si="21"/>
        <v>21075</v>
      </c>
      <c r="H49" s="11">
        <f t="shared" si="21"/>
        <v>17751</v>
      </c>
      <c r="I49" s="11">
        <f t="shared" si="21"/>
        <v>15351</v>
      </c>
      <c r="J49" s="11">
        <f t="shared" si="21"/>
        <v>12516</v>
      </c>
      <c r="K49" s="11">
        <f t="shared" si="21"/>
        <v>61111</v>
      </c>
      <c r="L49" s="11">
        <f t="shared" si="21"/>
        <v>21475</v>
      </c>
      <c r="M49" s="11">
        <f t="shared" si="21"/>
        <v>12274</v>
      </c>
      <c r="N49" s="11">
        <f t="shared" si="21"/>
        <v>0</v>
      </c>
      <c r="O49" s="74">
        <f t="shared" si="0"/>
        <v>300393</v>
      </c>
    </row>
    <row r="50" spans="1:15" ht="21" customHeight="1">
      <c r="A50" s="98"/>
      <c r="B50" s="134" t="s">
        <v>33</v>
      </c>
      <c r="C50" s="135"/>
      <c r="D50" s="11">
        <v>357</v>
      </c>
      <c r="E50" s="12">
        <v>213</v>
      </c>
      <c r="F50" s="12">
        <v>87</v>
      </c>
      <c r="G50" s="12">
        <v>130</v>
      </c>
      <c r="H50" s="12">
        <v>84</v>
      </c>
      <c r="I50" s="12">
        <v>86</v>
      </c>
      <c r="J50" s="12">
        <v>61</v>
      </c>
      <c r="K50" s="12">
        <v>213</v>
      </c>
      <c r="L50" s="12">
        <v>86</v>
      </c>
      <c r="M50" s="12">
        <v>73</v>
      </c>
      <c r="N50" s="12">
        <v>0</v>
      </c>
      <c r="O50" s="74">
        <f t="shared" si="0"/>
        <v>1390</v>
      </c>
    </row>
    <row r="51" spans="1:15" ht="21" customHeight="1" thickBot="1">
      <c r="A51" s="142"/>
      <c r="B51" s="136" t="s">
        <v>34</v>
      </c>
      <c r="C51" s="137"/>
      <c r="D51" s="20">
        <v>3103</v>
      </c>
      <c r="E51" s="21">
        <v>1870</v>
      </c>
      <c r="F51" s="21">
        <v>374</v>
      </c>
      <c r="G51" s="21">
        <v>570</v>
      </c>
      <c r="H51" s="21">
        <v>644</v>
      </c>
      <c r="I51" s="21">
        <v>449</v>
      </c>
      <c r="J51" s="21">
        <v>340</v>
      </c>
      <c r="K51" s="21">
        <v>2008</v>
      </c>
      <c r="L51" s="21">
        <v>777</v>
      </c>
      <c r="M51" s="21">
        <v>860</v>
      </c>
      <c r="N51" s="21">
        <v>371</v>
      </c>
      <c r="O51" s="75">
        <f t="shared" si="0"/>
        <v>10995</v>
      </c>
    </row>
    <row r="52" spans="1:15" ht="21" customHeight="1" thickBot="1">
      <c r="A52" s="143" t="s">
        <v>2</v>
      </c>
      <c r="B52" s="144"/>
      <c r="C52" s="145"/>
      <c r="D52" s="15">
        <f aca="true" t="shared" si="22" ref="D52:N52">SUM(D49:D51)</f>
        <v>74674</v>
      </c>
      <c r="E52" s="16">
        <f t="shared" si="22"/>
        <v>56537</v>
      </c>
      <c r="F52" s="16">
        <f t="shared" si="22"/>
        <v>13633</v>
      </c>
      <c r="G52" s="16">
        <f t="shared" si="22"/>
        <v>21775</v>
      </c>
      <c r="H52" s="16">
        <f t="shared" si="22"/>
        <v>18479</v>
      </c>
      <c r="I52" s="16">
        <f t="shared" si="22"/>
        <v>15886</v>
      </c>
      <c r="J52" s="16">
        <f t="shared" si="22"/>
        <v>12917</v>
      </c>
      <c r="K52" s="16">
        <f t="shared" si="22"/>
        <v>63332</v>
      </c>
      <c r="L52" s="16">
        <f t="shared" si="22"/>
        <v>22338</v>
      </c>
      <c r="M52" s="16">
        <f t="shared" si="22"/>
        <v>13207</v>
      </c>
      <c r="N52" s="16">
        <f t="shared" si="22"/>
        <v>371</v>
      </c>
      <c r="O52" s="73">
        <f t="shared" si="0"/>
        <v>312778</v>
      </c>
    </row>
    <row r="53" spans="1:15" ht="23.25" customHeight="1" thickBot="1">
      <c r="A53" s="146" t="s">
        <v>35</v>
      </c>
      <c r="B53" s="147"/>
      <c r="C53" s="148"/>
      <c r="D53" s="77">
        <f>D46+D52</f>
        <v>187601</v>
      </c>
      <c r="E53" s="78">
        <f aca="true" t="shared" si="23" ref="E53:N53">SUM(E46+E52)</f>
        <v>124836</v>
      </c>
      <c r="F53" s="78">
        <f t="shared" si="23"/>
        <v>26904</v>
      </c>
      <c r="G53" s="78">
        <f t="shared" si="23"/>
        <v>44043</v>
      </c>
      <c r="H53" s="78">
        <f t="shared" si="23"/>
        <v>42586</v>
      </c>
      <c r="I53" s="78">
        <f t="shared" si="23"/>
        <v>30283</v>
      </c>
      <c r="J53" s="78">
        <f t="shared" si="23"/>
        <v>24546</v>
      </c>
      <c r="K53" s="78">
        <f t="shared" si="23"/>
        <v>163136</v>
      </c>
      <c r="L53" s="78">
        <f t="shared" si="23"/>
        <v>53210</v>
      </c>
      <c r="M53" s="78">
        <f t="shared" si="23"/>
        <v>36856</v>
      </c>
      <c r="N53" s="78">
        <f t="shared" si="23"/>
        <v>6288</v>
      </c>
      <c r="O53" s="76">
        <f t="shared" si="0"/>
        <v>734001</v>
      </c>
    </row>
    <row r="55" ht="12" customHeight="1"/>
    <row r="56" spans="1:15" ht="13.5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5" ht="13.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</row>
  </sheetData>
  <sheetProtection/>
  <mergeCells count="43">
    <mergeCell ref="A56:O57"/>
    <mergeCell ref="B50:C50"/>
    <mergeCell ref="B51:C51"/>
    <mergeCell ref="A41:B43"/>
    <mergeCell ref="A44:C44"/>
    <mergeCell ref="A45:C45"/>
    <mergeCell ref="A47:A51"/>
    <mergeCell ref="A46:C46"/>
    <mergeCell ref="A52:C52"/>
    <mergeCell ref="A53:C53"/>
    <mergeCell ref="A29:A37"/>
    <mergeCell ref="A38:B40"/>
    <mergeCell ref="B47:B49"/>
    <mergeCell ref="B26:B28"/>
    <mergeCell ref="B29:B31"/>
    <mergeCell ref="B8:B10"/>
    <mergeCell ref="B11:B13"/>
    <mergeCell ref="B32:B34"/>
    <mergeCell ref="B14:B16"/>
    <mergeCell ref="B17:B19"/>
    <mergeCell ref="K4:K7"/>
    <mergeCell ref="J4:J7"/>
    <mergeCell ref="C5:C7"/>
    <mergeCell ref="B35:B37"/>
    <mergeCell ref="I4:I7"/>
    <mergeCell ref="D4:D7"/>
    <mergeCell ref="E4:E7"/>
    <mergeCell ref="B23:B25"/>
    <mergeCell ref="G4:G7"/>
    <mergeCell ref="H4:H7"/>
    <mergeCell ref="M2:O2"/>
    <mergeCell ref="M3:O3"/>
    <mergeCell ref="L4:L7"/>
    <mergeCell ref="M4:M7"/>
    <mergeCell ref="N4:N7"/>
    <mergeCell ref="O4:O7"/>
    <mergeCell ref="B20:B22"/>
    <mergeCell ref="A5:A7"/>
    <mergeCell ref="B5:B7"/>
    <mergeCell ref="F4:F7"/>
    <mergeCell ref="A4:C4"/>
    <mergeCell ref="A8:A19"/>
    <mergeCell ref="A20:A2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5" ht="15" customHeight="1">
      <c r="A1" s="22"/>
      <c r="B1" s="22"/>
      <c r="C1" s="22"/>
      <c r="D1" s="23"/>
      <c r="E1" s="1" t="s">
        <v>36</v>
      </c>
    </row>
    <row r="2" spans="1:15" ht="15" customHeight="1">
      <c r="A2" s="49" t="s">
        <v>151</v>
      </c>
      <c r="C2" s="50"/>
      <c r="L2" s="53"/>
      <c r="M2" s="53"/>
      <c r="N2" s="53"/>
      <c r="O2" s="24"/>
    </row>
    <row r="3" spans="12:15" ht="15" customHeight="1" thickBot="1">
      <c r="L3" s="25"/>
      <c r="M3" s="25"/>
      <c r="N3" s="25"/>
      <c r="O3" s="25"/>
    </row>
    <row r="4" spans="1:15" ht="48" customHeight="1">
      <c r="A4" s="104" t="s">
        <v>152</v>
      </c>
      <c r="B4" s="105"/>
      <c r="C4" s="106"/>
      <c r="D4" s="117" t="s">
        <v>153</v>
      </c>
      <c r="E4" s="117" t="s">
        <v>154</v>
      </c>
      <c r="F4" s="117" t="s">
        <v>155</v>
      </c>
      <c r="G4" s="117" t="s">
        <v>156</v>
      </c>
      <c r="H4" s="117"/>
      <c r="I4" s="117"/>
      <c r="J4" s="117"/>
      <c r="K4" s="117"/>
      <c r="L4" s="117"/>
      <c r="M4" s="117"/>
      <c r="N4" s="164"/>
      <c r="O4" s="158" t="s">
        <v>157</v>
      </c>
    </row>
    <row r="5" spans="1:15" ht="13.5">
      <c r="A5" s="98" t="s">
        <v>37</v>
      </c>
      <c r="B5" s="97" t="s">
        <v>38</v>
      </c>
      <c r="C5" s="120" t="s">
        <v>39</v>
      </c>
      <c r="D5" s="152"/>
      <c r="E5" s="152"/>
      <c r="F5" s="152"/>
      <c r="G5" s="152"/>
      <c r="H5" s="152"/>
      <c r="I5" s="154"/>
      <c r="J5" s="154"/>
      <c r="K5" s="152"/>
      <c r="L5" s="152"/>
      <c r="M5" s="179"/>
      <c r="N5" s="165"/>
      <c r="O5" s="159"/>
    </row>
    <row r="6" spans="1:15" ht="13.5">
      <c r="A6" s="98"/>
      <c r="B6" s="97"/>
      <c r="C6" s="120"/>
      <c r="D6" s="152"/>
      <c r="E6" s="152"/>
      <c r="F6" s="152"/>
      <c r="G6" s="152"/>
      <c r="H6" s="152"/>
      <c r="I6" s="154"/>
      <c r="J6" s="154"/>
      <c r="K6" s="152"/>
      <c r="L6" s="152"/>
      <c r="M6" s="179"/>
      <c r="N6" s="165"/>
      <c r="O6" s="159"/>
    </row>
    <row r="7" spans="1:15" ht="18.75" customHeight="1" thickBot="1">
      <c r="A7" s="99"/>
      <c r="B7" s="100"/>
      <c r="C7" s="121"/>
      <c r="D7" s="153"/>
      <c r="E7" s="153"/>
      <c r="F7" s="153"/>
      <c r="G7" s="153"/>
      <c r="H7" s="153"/>
      <c r="I7" s="155"/>
      <c r="J7" s="155"/>
      <c r="K7" s="153"/>
      <c r="L7" s="153"/>
      <c r="M7" s="180"/>
      <c r="N7" s="166"/>
      <c r="O7" s="160"/>
    </row>
    <row r="8" spans="1:15" ht="21" customHeight="1">
      <c r="A8" s="107" t="s">
        <v>158</v>
      </c>
      <c r="B8" s="96" t="s">
        <v>40</v>
      </c>
      <c r="C8" s="7" t="s">
        <v>41</v>
      </c>
      <c r="D8" s="9">
        <v>97</v>
      </c>
      <c r="E8" s="9">
        <v>256</v>
      </c>
      <c r="F8" s="9">
        <v>30</v>
      </c>
      <c r="G8" s="9">
        <v>63</v>
      </c>
      <c r="H8" s="9"/>
      <c r="I8" s="9"/>
      <c r="J8" s="9"/>
      <c r="K8" s="9"/>
      <c r="L8" s="9"/>
      <c r="M8" s="37"/>
      <c r="N8" s="37"/>
      <c r="O8" s="73">
        <f aca="true" t="shared" si="0" ref="O8:O53">SUM(D8:N8)</f>
        <v>446</v>
      </c>
    </row>
    <row r="9" spans="1:15" ht="21" customHeight="1">
      <c r="A9" s="108"/>
      <c r="B9" s="97"/>
      <c r="C9" s="10" t="s">
        <v>42</v>
      </c>
      <c r="D9" s="12">
        <v>49</v>
      </c>
      <c r="E9" s="12">
        <v>13</v>
      </c>
      <c r="F9" s="12">
        <v>3</v>
      </c>
      <c r="G9" s="12">
        <v>9</v>
      </c>
      <c r="H9" s="12"/>
      <c r="I9" s="12"/>
      <c r="J9" s="12"/>
      <c r="K9" s="12"/>
      <c r="L9" s="12"/>
      <c r="M9" s="32"/>
      <c r="N9" s="32"/>
      <c r="O9" s="74">
        <f t="shared" si="0"/>
        <v>74</v>
      </c>
    </row>
    <row r="10" spans="1:15" ht="21" customHeight="1">
      <c r="A10" s="108"/>
      <c r="B10" s="97"/>
      <c r="C10" s="10" t="s">
        <v>43</v>
      </c>
      <c r="D10" s="12">
        <f>SUM(D8:D9)</f>
        <v>146</v>
      </c>
      <c r="E10" s="12">
        <f>SUM(E8:E9)</f>
        <v>269</v>
      </c>
      <c r="F10" s="12">
        <f>SUM(F8:F9)</f>
        <v>33</v>
      </c>
      <c r="G10" s="12">
        <f>SUM(G8:G9)</f>
        <v>72</v>
      </c>
      <c r="H10" s="12"/>
      <c r="I10" s="12"/>
      <c r="J10" s="12"/>
      <c r="K10" s="12"/>
      <c r="L10" s="12"/>
      <c r="M10" s="32"/>
      <c r="N10" s="32"/>
      <c r="O10" s="74">
        <f t="shared" si="0"/>
        <v>520</v>
      </c>
    </row>
    <row r="11" spans="1:15" ht="21" customHeight="1">
      <c r="A11" s="108"/>
      <c r="B11" s="97" t="s">
        <v>44</v>
      </c>
      <c r="C11" s="10" t="s">
        <v>41</v>
      </c>
      <c r="D11" s="12">
        <v>183</v>
      </c>
      <c r="E11" s="12">
        <v>409</v>
      </c>
      <c r="F11" s="12">
        <v>37</v>
      </c>
      <c r="G11" s="12">
        <v>80</v>
      </c>
      <c r="H11" s="12"/>
      <c r="I11" s="12"/>
      <c r="J11" s="12"/>
      <c r="K11" s="12"/>
      <c r="L11" s="12"/>
      <c r="M11" s="32"/>
      <c r="N11" s="32"/>
      <c r="O11" s="74">
        <f t="shared" si="0"/>
        <v>709</v>
      </c>
    </row>
    <row r="12" spans="1:15" ht="21" customHeight="1">
      <c r="A12" s="108"/>
      <c r="B12" s="97"/>
      <c r="C12" s="10" t="s">
        <v>42</v>
      </c>
      <c r="D12" s="12">
        <v>5</v>
      </c>
      <c r="E12" s="12">
        <v>8</v>
      </c>
      <c r="F12" s="12">
        <v>1</v>
      </c>
      <c r="G12" s="12">
        <v>1</v>
      </c>
      <c r="H12" s="12"/>
      <c r="I12" s="12"/>
      <c r="J12" s="12"/>
      <c r="K12" s="12"/>
      <c r="L12" s="12"/>
      <c r="M12" s="32"/>
      <c r="N12" s="32"/>
      <c r="O12" s="74">
        <f t="shared" si="0"/>
        <v>15</v>
      </c>
    </row>
    <row r="13" spans="1:15" ht="21" customHeight="1">
      <c r="A13" s="108"/>
      <c r="B13" s="97"/>
      <c r="C13" s="10" t="s">
        <v>43</v>
      </c>
      <c r="D13" s="11">
        <f>SUM(D11:D12)</f>
        <v>188</v>
      </c>
      <c r="E13" s="11">
        <f>SUM(E11:E12)</f>
        <v>417</v>
      </c>
      <c r="F13" s="11">
        <f>SUM(F11:F12)</f>
        <v>38</v>
      </c>
      <c r="G13" s="11">
        <f>SUM(G11:G12)</f>
        <v>81</v>
      </c>
      <c r="H13" s="12"/>
      <c r="I13" s="12"/>
      <c r="J13" s="12"/>
      <c r="K13" s="12"/>
      <c r="L13" s="12"/>
      <c r="M13" s="32"/>
      <c r="N13" s="32"/>
      <c r="O13" s="74">
        <f t="shared" si="0"/>
        <v>724</v>
      </c>
    </row>
    <row r="14" spans="1:15" ht="21" customHeight="1">
      <c r="A14" s="108"/>
      <c r="B14" s="97" t="s">
        <v>45</v>
      </c>
      <c r="C14" s="10" t="s">
        <v>41</v>
      </c>
      <c r="D14" s="12">
        <v>0</v>
      </c>
      <c r="E14" s="12">
        <v>1</v>
      </c>
      <c r="F14" s="12">
        <v>0</v>
      </c>
      <c r="G14" s="12">
        <v>1</v>
      </c>
      <c r="H14" s="12"/>
      <c r="I14" s="12"/>
      <c r="J14" s="12"/>
      <c r="K14" s="12"/>
      <c r="L14" s="12"/>
      <c r="M14" s="32"/>
      <c r="N14" s="32"/>
      <c r="O14" s="74">
        <f t="shared" si="0"/>
        <v>2</v>
      </c>
    </row>
    <row r="15" spans="1:15" ht="21" customHeight="1">
      <c r="A15" s="108"/>
      <c r="B15" s="97"/>
      <c r="C15" s="10" t="s">
        <v>42</v>
      </c>
      <c r="D15" s="12">
        <v>4</v>
      </c>
      <c r="E15" s="12">
        <v>1</v>
      </c>
      <c r="F15" s="12">
        <v>0</v>
      </c>
      <c r="G15" s="12">
        <v>1</v>
      </c>
      <c r="H15" s="12"/>
      <c r="I15" s="12"/>
      <c r="J15" s="12"/>
      <c r="K15" s="12"/>
      <c r="L15" s="12"/>
      <c r="M15" s="32"/>
      <c r="N15" s="32"/>
      <c r="O15" s="74">
        <f t="shared" si="0"/>
        <v>6</v>
      </c>
    </row>
    <row r="16" spans="1:15" ht="21" customHeight="1">
      <c r="A16" s="108"/>
      <c r="B16" s="97"/>
      <c r="C16" s="10" t="s">
        <v>43</v>
      </c>
      <c r="D16" s="11">
        <f>SUM(D14:D15)</f>
        <v>4</v>
      </c>
      <c r="E16" s="11">
        <f>SUM(E14:E15)</f>
        <v>2</v>
      </c>
      <c r="F16" s="11">
        <v>0</v>
      </c>
      <c r="G16" s="11">
        <f>SUM(G14:G15)</f>
        <v>2</v>
      </c>
      <c r="H16" s="11"/>
      <c r="I16" s="11"/>
      <c r="J16" s="11"/>
      <c r="K16" s="11"/>
      <c r="L16" s="11"/>
      <c r="M16" s="54"/>
      <c r="N16" s="41"/>
      <c r="O16" s="74">
        <f t="shared" si="0"/>
        <v>8</v>
      </c>
    </row>
    <row r="17" spans="1:15" ht="21" customHeight="1">
      <c r="A17" s="108"/>
      <c r="B17" s="97" t="s">
        <v>159</v>
      </c>
      <c r="C17" s="10" t="s">
        <v>41</v>
      </c>
      <c r="D17" s="11">
        <f aca="true" t="shared" si="1" ref="D17:G19">D8+D11+D14</f>
        <v>280</v>
      </c>
      <c r="E17" s="11">
        <f t="shared" si="1"/>
        <v>666</v>
      </c>
      <c r="F17" s="11">
        <f t="shared" si="1"/>
        <v>67</v>
      </c>
      <c r="G17" s="11">
        <f t="shared" si="1"/>
        <v>144</v>
      </c>
      <c r="H17" s="11"/>
      <c r="I17" s="11"/>
      <c r="J17" s="11"/>
      <c r="K17" s="11"/>
      <c r="L17" s="11"/>
      <c r="M17" s="54"/>
      <c r="N17" s="41"/>
      <c r="O17" s="74">
        <f t="shared" si="0"/>
        <v>1157</v>
      </c>
    </row>
    <row r="18" spans="1:15" ht="21" customHeight="1">
      <c r="A18" s="108"/>
      <c r="B18" s="97"/>
      <c r="C18" s="10" t="s">
        <v>42</v>
      </c>
      <c r="D18" s="11">
        <f t="shared" si="1"/>
        <v>58</v>
      </c>
      <c r="E18" s="11">
        <f t="shared" si="1"/>
        <v>22</v>
      </c>
      <c r="F18" s="11">
        <f t="shared" si="1"/>
        <v>4</v>
      </c>
      <c r="G18" s="11">
        <f t="shared" si="1"/>
        <v>11</v>
      </c>
      <c r="H18" s="11"/>
      <c r="I18" s="11"/>
      <c r="J18" s="11"/>
      <c r="K18" s="11"/>
      <c r="L18" s="11"/>
      <c r="M18" s="54"/>
      <c r="N18" s="41"/>
      <c r="O18" s="74">
        <f t="shared" si="0"/>
        <v>95</v>
      </c>
    </row>
    <row r="19" spans="1:15" ht="21" customHeight="1" thickBot="1">
      <c r="A19" s="109"/>
      <c r="B19" s="100"/>
      <c r="C19" s="13" t="s">
        <v>43</v>
      </c>
      <c r="D19" s="11">
        <f t="shared" si="1"/>
        <v>338</v>
      </c>
      <c r="E19" s="11">
        <f t="shared" si="1"/>
        <v>688</v>
      </c>
      <c r="F19" s="11">
        <f t="shared" si="1"/>
        <v>71</v>
      </c>
      <c r="G19" s="11">
        <f t="shared" si="1"/>
        <v>155</v>
      </c>
      <c r="H19" s="11"/>
      <c r="I19" s="11"/>
      <c r="J19" s="11"/>
      <c r="K19" s="11"/>
      <c r="L19" s="11"/>
      <c r="M19" s="54"/>
      <c r="N19" s="41"/>
      <c r="O19" s="74">
        <f t="shared" si="0"/>
        <v>1252</v>
      </c>
    </row>
    <row r="20" spans="1:15" ht="21" customHeight="1">
      <c r="A20" s="107" t="s">
        <v>160</v>
      </c>
      <c r="B20" s="96" t="s">
        <v>40</v>
      </c>
      <c r="C20" s="7" t="s">
        <v>41</v>
      </c>
      <c r="D20" s="9">
        <v>5</v>
      </c>
      <c r="E20" s="9">
        <v>4</v>
      </c>
      <c r="F20" s="9">
        <v>3</v>
      </c>
      <c r="G20" s="9">
        <v>3</v>
      </c>
      <c r="H20" s="9"/>
      <c r="I20" s="9"/>
      <c r="J20" s="9"/>
      <c r="K20" s="9"/>
      <c r="L20" s="9"/>
      <c r="M20" s="37"/>
      <c r="N20" s="43"/>
      <c r="O20" s="73">
        <f t="shared" si="0"/>
        <v>15</v>
      </c>
    </row>
    <row r="21" spans="1:15" ht="21" customHeight="1">
      <c r="A21" s="108"/>
      <c r="B21" s="97"/>
      <c r="C21" s="10" t="s">
        <v>42</v>
      </c>
      <c r="D21" s="12">
        <v>4</v>
      </c>
      <c r="E21" s="12">
        <v>16</v>
      </c>
      <c r="F21" s="12">
        <v>0</v>
      </c>
      <c r="G21" s="12">
        <v>0</v>
      </c>
      <c r="H21" s="12"/>
      <c r="I21" s="12"/>
      <c r="J21" s="12"/>
      <c r="K21" s="12"/>
      <c r="L21" s="12"/>
      <c r="M21" s="32"/>
      <c r="N21" s="41"/>
      <c r="O21" s="74">
        <f t="shared" si="0"/>
        <v>20</v>
      </c>
    </row>
    <row r="22" spans="1:15" ht="21" customHeight="1">
      <c r="A22" s="108"/>
      <c r="B22" s="97"/>
      <c r="C22" s="10" t="s">
        <v>43</v>
      </c>
      <c r="D22" s="12">
        <f>SUM(D20:D21)</f>
        <v>9</v>
      </c>
      <c r="E22" s="12">
        <f>SUM(E20:E21)</f>
        <v>20</v>
      </c>
      <c r="F22" s="12">
        <f>SUM(F20:F21)</f>
        <v>3</v>
      </c>
      <c r="G22" s="12">
        <f>SUM(G20:G21)</f>
        <v>3</v>
      </c>
      <c r="H22" s="12"/>
      <c r="I22" s="12"/>
      <c r="J22" s="12"/>
      <c r="K22" s="12"/>
      <c r="L22" s="12"/>
      <c r="M22" s="32"/>
      <c r="N22" s="41"/>
      <c r="O22" s="74">
        <f t="shared" si="0"/>
        <v>35</v>
      </c>
    </row>
    <row r="23" spans="1:15" ht="21" customHeight="1">
      <c r="A23" s="108"/>
      <c r="B23" s="97" t="s">
        <v>44</v>
      </c>
      <c r="C23" s="10" t="s">
        <v>41</v>
      </c>
      <c r="D23" s="12">
        <v>8</v>
      </c>
      <c r="E23" s="12">
        <v>9</v>
      </c>
      <c r="F23" s="12">
        <v>10</v>
      </c>
      <c r="G23" s="12">
        <v>3</v>
      </c>
      <c r="H23" s="12"/>
      <c r="I23" s="12"/>
      <c r="J23" s="12"/>
      <c r="K23" s="12"/>
      <c r="L23" s="12"/>
      <c r="M23" s="32"/>
      <c r="N23" s="41"/>
      <c r="O23" s="74">
        <f t="shared" si="0"/>
        <v>30</v>
      </c>
    </row>
    <row r="24" spans="1:15" ht="21" customHeight="1">
      <c r="A24" s="108"/>
      <c r="B24" s="97"/>
      <c r="C24" s="10" t="s">
        <v>42</v>
      </c>
      <c r="D24" s="12">
        <v>3</v>
      </c>
      <c r="E24" s="12">
        <v>7</v>
      </c>
      <c r="F24" s="12">
        <v>0</v>
      </c>
      <c r="G24" s="12">
        <v>0</v>
      </c>
      <c r="H24" s="12"/>
      <c r="I24" s="12"/>
      <c r="J24" s="12"/>
      <c r="K24" s="12"/>
      <c r="L24" s="12"/>
      <c r="M24" s="32"/>
      <c r="N24" s="41"/>
      <c r="O24" s="74">
        <f t="shared" si="0"/>
        <v>10</v>
      </c>
    </row>
    <row r="25" spans="1:15" ht="21" customHeight="1">
      <c r="A25" s="108"/>
      <c r="B25" s="97"/>
      <c r="C25" s="10" t="s">
        <v>43</v>
      </c>
      <c r="D25" s="12">
        <f>SUM(D23:D24)</f>
        <v>11</v>
      </c>
      <c r="E25" s="12">
        <f>SUM(E23:E24)</f>
        <v>16</v>
      </c>
      <c r="F25" s="12">
        <f>SUM(F23:F24)</f>
        <v>10</v>
      </c>
      <c r="G25" s="12">
        <f>SUM(G23:G24)</f>
        <v>3</v>
      </c>
      <c r="H25" s="12"/>
      <c r="I25" s="12"/>
      <c r="J25" s="12"/>
      <c r="K25" s="12"/>
      <c r="L25" s="12"/>
      <c r="M25" s="32"/>
      <c r="N25" s="41"/>
      <c r="O25" s="74">
        <f t="shared" si="0"/>
        <v>40</v>
      </c>
    </row>
    <row r="26" spans="1:15" ht="21" customHeight="1">
      <c r="A26" s="108"/>
      <c r="B26" s="97" t="s">
        <v>159</v>
      </c>
      <c r="C26" s="10" t="s">
        <v>41</v>
      </c>
      <c r="D26" s="11">
        <f aca="true" t="shared" si="2" ref="D26:G28">D20+D23</f>
        <v>13</v>
      </c>
      <c r="E26" s="11">
        <f t="shared" si="2"/>
        <v>13</v>
      </c>
      <c r="F26" s="11">
        <f t="shared" si="2"/>
        <v>13</v>
      </c>
      <c r="G26" s="11">
        <f t="shared" si="2"/>
        <v>6</v>
      </c>
      <c r="H26" s="11"/>
      <c r="I26" s="11"/>
      <c r="J26" s="11"/>
      <c r="K26" s="11"/>
      <c r="L26" s="11"/>
      <c r="M26" s="54"/>
      <c r="N26" s="41"/>
      <c r="O26" s="74">
        <f t="shared" si="0"/>
        <v>45</v>
      </c>
    </row>
    <row r="27" spans="1:15" ht="21" customHeight="1">
      <c r="A27" s="108"/>
      <c r="B27" s="97"/>
      <c r="C27" s="10" t="s">
        <v>42</v>
      </c>
      <c r="D27" s="11">
        <f t="shared" si="2"/>
        <v>7</v>
      </c>
      <c r="E27" s="11">
        <f t="shared" si="2"/>
        <v>23</v>
      </c>
      <c r="F27" s="11">
        <f t="shared" si="2"/>
        <v>0</v>
      </c>
      <c r="G27" s="11">
        <f t="shared" si="2"/>
        <v>0</v>
      </c>
      <c r="H27" s="11"/>
      <c r="I27" s="11"/>
      <c r="J27" s="11"/>
      <c r="K27" s="11"/>
      <c r="L27" s="11"/>
      <c r="M27" s="54"/>
      <c r="N27" s="41"/>
      <c r="O27" s="74">
        <f t="shared" si="0"/>
        <v>30</v>
      </c>
    </row>
    <row r="28" spans="1:15" ht="21" customHeight="1" thickBot="1">
      <c r="A28" s="109"/>
      <c r="B28" s="100"/>
      <c r="C28" s="13" t="s">
        <v>43</v>
      </c>
      <c r="D28" s="11">
        <f t="shared" si="2"/>
        <v>20</v>
      </c>
      <c r="E28" s="11">
        <f t="shared" si="2"/>
        <v>36</v>
      </c>
      <c r="F28" s="11">
        <f t="shared" si="2"/>
        <v>13</v>
      </c>
      <c r="G28" s="11">
        <f t="shared" si="2"/>
        <v>6</v>
      </c>
      <c r="H28" s="11"/>
      <c r="I28" s="11"/>
      <c r="J28" s="11"/>
      <c r="K28" s="11"/>
      <c r="L28" s="11"/>
      <c r="M28" s="54"/>
      <c r="N28" s="41"/>
      <c r="O28" s="74">
        <f t="shared" si="0"/>
        <v>75</v>
      </c>
    </row>
    <row r="29" spans="1:15" ht="21" customHeight="1">
      <c r="A29" s="107" t="s">
        <v>161</v>
      </c>
      <c r="B29" s="96" t="s">
        <v>40</v>
      </c>
      <c r="C29" s="7" t="s">
        <v>41</v>
      </c>
      <c r="D29" s="9">
        <v>632</v>
      </c>
      <c r="E29" s="9">
        <v>945</v>
      </c>
      <c r="F29" s="9">
        <v>235</v>
      </c>
      <c r="G29" s="9">
        <v>225</v>
      </c>
      <c r="H29" s="9"/>
      <c r="I29" s="9"/>
      <c r="J29" s="9"/>
      <c r="K29" s="9"/>
      <c r="L29" s="9"/>
      <c r="M29" s="37"/>
      <c r="N29" s="43"/>
      <c r="O29" s="73">
        <f t="shared" si="0"/>
        <v>2037</v>
      </c>
    </row>
    <row r="30" spans="1:15" ht="21" customHeight="1">
      <c r="A30" s="108"/>
      <c r="B30" s="97"/>
      <c r="C30" s="10" t="s">
        <v>42</v>
      </c>
      <c r="D30" s="12">
        <v>15</v>
      </c>
      <c r="E30" s="12">
        <v>5</v>
      </c>
      <c r="F30" s="12">
        <v>0</v>
      </c>
      <c r="G30" s="12">
        <v>2</v>
      </c>
      <c r="H30" s="12"/>
      <c r="I30" s="12"/>
      <c r="J30" s="12"/>
      <c r="K30" s="12"/>
      <c r="L30" s="12"/>
      <c r="M30" s="32"/>
      <c r="N30" s="41"/>
      <c r="O30" s="74">
        <f t="shared" si="0"/>
        <v>22</v>
      </c>
    </row>
    <row r="31" spans="1:15" ht="21" customHeight="1">
      <c r="A31" s="108"/>
      <c r="B31" s="97"/>
      <c r="C31" s="10" t="s">
        <v>43</v>
      </c>
      <c r="D31" s="11">
        <f>SUM(D29:D30)</f>
        <v>647</v>
      </c>
      <c r="E31" s="11">
        <f>SUM(E29:E30)</f>
        <v>950</v>
      </c>
      <c r="F31" s="11">
        <f>SUM(F29:F30)</f>
        <v>235</v>
      </c>
      <c r="G31" s="11">
        <f>SUM(G29:G30)</f>
        <v>227</v>
      </c>
      <c r="H31" s="12"/>
      <c r="I31" s="12"/>
      <c r="J31" s="12"/>
      <c r="K31" s="12"/>
      <c r="L31" s="12"/>
      <c r="M31" s="32"/>
      <c r="N31" s="41"/>
      <c r="O31" s="74">
        <f t="shared" si="0"/>
        <v>2059</v>
      </c>
    </row>
    <row r="32" spans="1:15" ht="21" customHeight="1">
      <c r="A32" s="108"/>
      <c r="B32" s="97" t="s">
        <v>44</v>
      </c>
      <c r="C32" s="10" t="s">
        <v>41</v>
      </c>
      <c r="D32" s="12">
        <v>1031</v>
      </c>
      <c r="E32" s="12">
        <v>1524</v>
      </c>
      <c r="F32" s="12">
        <v>433</v>
      </c>
      <c r="G32" s="12">
        <v>459</v>
      </c>
      <c r="H32" s="12"/>
      <c r="I32" s="12"/>
      <c r="J32" s="12"/>
      <c r="K32" s="12"/>
      <c r="L32" s="12"/>
      <c r="M32" s="32"/>
      <c r="N32" s="41"/>
      <c r="O32" s="74">
        <f t="shared" si="0"/>
        <v>3447</v>
      </c>
    </row>
    <row r="33" spans="1:15" ht="21" customHeight="1">
      <c r="A33" s="108"/>
      <c r="B33" s="97"/>
      <c r="C33" s="10" t="s">
        <v>42</v>
      </c>
      <c r="D33" s="12">
        <v>0</v>
      </c>
      <c r="E33" s="12">
        <v>8</v>
      </c>
      <c r="F33" s="12">
        <v>0</v>
      </c>
      <c r="G33" s="12">
        <v>0</v>
      </c>
      <c r="H33" s="12"/>
      <c r="I33" s="12"/>
      <c r="J33" s="12"/>
      <c r="K33" s="12"/>
      <c r="L33" s="12"/>
      <c r="M33" s="32"/>
      <c r="N33" s="41"/>
      <c r="O33" s="74">
        <f t="shared" si="0"/>
        <v>8</v>
      </c>
    </row>
    <row r="34" spans="1:15" ht="21" customHeight="1">
      <c r="A34" s="108"/>
      <c r="B34" s="97"/>
      <c r="C34" s="10" t="s">
        <v>43</v>
      </c>
      <c r="D34" s="12">
        <f>SUM(D32:D33)</f>
        <v>1031</v>
      </c>
      <c r="E34" s="12">
        <f>SUM(E32:E33)</f>
        <v>1532</v>
      </c>
      <c r="F34" s="12">
        <f>SUM(F32:F33)</f>
        <v>433</v>
      </c>
      <c r="G34" s="12">
        <f>SUM(G32:G33)</f>
        <v>459</v>
      </c>
      <c r="H34" s="12"/>
      <c r="I34" s="12"/>
      <c r="J34" s="12"/>
      <c r="K34" s="12"/>
      <c r="L34" s="12"/>
      <c r="M34" s="32"/>
      <c r="N34" s="41"/>
      <c r="O34" s="74">
        <f t="shared" si="0"/>
        <v>3455</v>
      </c>
    </row>
    <row r="35" spans="1:15" ht="21" customHeight="1">
      <c r="A35" s="108"/>
      <c r="B35" s="97" t="s">
        <v>159</v>
      </c>
      <c r="C35" s="10" t="s">
        <v>41</v>
      </c>
      <c r="D35" s="11">
        <f aca="true" t="shared" si="3" ref="D35:G37">D29+D32</f>
        <v>1663</v>
      </c>
      <c r="E35" s="11">
        <f t="shared" si="3"/>
        <v>2469</v>
      </c>
      <c r="F35" s="11">
        <f t="shared" si="3"/>
        <v>668</v>
      </c>
      <c r="G35" s="11">
        <f t="shared" si="3"/>
        <v>684</v>
      </c>
      <c r="H35" s="11"/>
      <c r="I35" s="11"/>
      <c r="J35" s="11"/>
      <c r="K35" s="11"/>
      <c r="L35" s="11"/>
      <c r="M35" s="54"/>
      <c r="N35" s="41"/>
      <c r="O35" s="74">
        <f t="shared" si="0"/>
        <v>5484</v>
      </c>
    </row>
    <row r="36" spans="1:15" ht="21" customHeight="1">
      <c r="A36" s="108"/>
      <c r="B36" s="97"/>
      <c r="C36" s="10" t="s">
        <v>42</v>
      </c>
      <c r="D36" s="11">
        <f t="shared" si="3"/>
        <v>15</v>
      </c>
      <c r="E36" s="11">
        <f t="shared" si="3"/>
        <v>13</v>
      </c>
      <c r="F36" s="11">
        <f t="shared" si="3"/>
        <v>0</v>
      </c>
      <c r="G36" s="11">
        <f t="shared" si="3"/>
        <v>2</v>
      </c>
      <c r="H36" s="11"/>
      <c r="I36" s="11"/>
      <c r="J36" s="11"/>
      <c r="K36" s="11"/>
      <c r="L36" s="11"/>
      <c r="M36" s="54"/>
      <c r="N36" s="41"/>
      <c r="O36" s="74">
        <f t="shared" si="0"/>
        <v>30</v>
      </c>
    </row>
    <row r="37" spans="1:15" ht="21" customHeight="1" thickBot="1">
      <c r="A37" s="109"/>
      <c r="B37" s="100"/>
      <c r="C37" s="13" t="s">
        <v>43</v>
      </c>
      <c r="D37" s="11">
        <f t="shared" si="3"/>
        <v>1678</v>
      </c>
      <c r="E37" s="11">
        <f t="shared" si="3"/>
        <v>2482</v>
      </c>
      <c r="F37" s="11">
        <f t="shared" si="3"/>
        <v>668</v>
      </c>
      <c r="G37" s="11">
        <f t="shared" si="3"/>
        <v>686</v>
      </c>
      <c r="H37" s="11"/>
      <c r="I37" s="11"/>
      <c r="J37" s="11"/>
      <c r="K37" s="11"/>
      <c r="L37" s="11"/>
      <c r="M37" s="54"/>
      <c r="N37" s="41"/>
      <c r="O37" s="74">
        <f t="shared" si="0"/>
        <v>5514</v>
      </c>
    </row>
    <row r="38" spans="1:15" ht="21" customHeight="1">
      <c r="A38" s="125" t="s">
        <v>46</v>
      </c>
      <c r="B38" s="126"/>
      <c r="C38" s="7" t="s">
        <v>41</v>
      </c>
      <c r="D38" s="9">
        <v>93</v>
      </c>
      <c r="E38" s="9">
        <v>146</v>
      </c>
      <c r="F38" s="9">
        <v>45</v>
      </c>
      <c r="G38" s="9">
        <v>48</v>
      </c>
      <c r="H38" s="9"/>
      <c r="I38" s="9"/>
      <c r="J38" s="9"/>
      <c r="K38" s="9"/>
      <c r="L38" s="9"/>
      <c r="M38" s="37"/>
      <c r="N38" s="43"/>
      <c r="O38" s="73">
        <f t="shared" si="0"/>
        <v>332</v>
      </c>
    </row>
    <row r="39" spans="1:15" ht="21" customHeight="1">
      <c r="A39" s="127"/>
      <c r="B39" s="128"/>
      <c r="C39" s="10" t="s">
        <v>42</v>
      </c>
      <c r="D39" s="12">
        <v>15</v>
      </c>
      <c r="E39" s="12">
        <v>1</v>
      </c>
      <c r="F39" s="12">
        <v>1</v>
      </c>
      <c r="G39" s="12">
        <v>4</v>
      </c>
      <c r="H39" s="12"/>
      <c r="I39" s="12"/>
      <c r="J39" s="12"/>
      <c r="K39" s="12"/>
      <c r="L39" s="12"/>
      <c r="M39" s="32"/>
      <c r="N39" s="41"/>
      <c r="O39" s="74">
        <f t="shared" si="0"/>
        <v>21</v>
      </c>
    </row>
    <row r="40" spans="1:15" ht="21" customHeight="1" thickBot="1">
      <c r="A40" s="129"/>
      <c r="B40" s="130"/>
      <c r="C40" s="13" t="s">
        <v>43</v>
      </c>
      <c r="D40" s="14">
        <f>SUM(D38:D39)</f>
        <v>108</v>
      </c>
      <c r="E40" s="14">
        <f>SUM(E38:E39)</f>
        <v>147</v>
      </c>
      <c r="F40" s="14">
        <f>SUM(F38:F39)</f>
        <v>46</v>
      </c>
      <c r="G40" s="14">
        <f>SUM(G38:G39)</f>
        <v>52</v>
      </c>
      <c r="H40" s="44"/>
      <c r="I40" s="44"/>
      <c r="J40" s="44"/>
      <c r="K40" s="44"/>
      <c r="L40" s="44"/>
      <c r="M40" s="55"/>
      <c r="N40" s="45"/>
      <c r="O40" s="90">
        <f t="shared" si="0"/>
        <v>353</v>
      </c>
    </row>
    <row r="41" spans="1:15" ht="21" customHeight="1">
      <c r="A41" s="125" t="s">
        <v>47</v>
      </c>
      <c r="B41" s="126"/>
      <c r="C41" s="7" t="s">
        <v>41</v>
      </c>
      <c r="D41" s="9">
        <v>22</v>
      </c>
      <c r="E41" s="9">
        <v>61</v>
      </c>
      <c r="F41" s="9">
        <v>7</v>
      </c>
      <c r="G41" s="9">
        <v>19</v>
      </c>
      <c r="H41" s="9"/>
      <c r="I41" s="9"/>
      <c r="J41" s="9"/>
      <c r="K41" s="9"/>
      <c r="L41" s="9"/>
      <c r="M41" s="37"/>
      <c r="N41" s="43"/>
      <c r="O41" s="79">
        <f t="shared" si="0"/>
        <v>109</v>
      </c>
    </row>
    <row r="42" spans="1:15" ht="21" customHeight="1">
      <c r="A42" s="127"/>
      <c r="B42" s="128"/>
      <c r="C42" s="10" t="s">
        <v>42</v>
      </c>
      <c r="D42" s="12">
        <v>0</v>
      </c>
      <c r="E42" s="12">
        <v>0</v>
      </c>
      <c r="F42" s="12">
        <v>0</v>
      </c>
      <c r="G42" s="12">
        <v>0</v>
      </c>
      <c r="H42" s="12"/>
      <c r="I42" s="12"/>
      <c r="J42" s="12"/>
      <c r="K42" s="12"/>
      <c r="L42" s="12"/>
      <c r="M42" s="32"/>
      <c r="N42" s="41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>SUM(D41:D42)</f>
        <v>22</v>
      </c>
      <c r="E43" s="14">
        <f>SUM(E41:E42)</f>
        <v>61</v>
      </c>
      <c r="F43" s="14">
        <f>SUM(F41:F42)</f>
        <v>7</v>
      </c>
      <c r="G43" s="14">
        <f>SUM(G41:G42)</f>
        <v>19</v>
      </c>
      <c r="H43" s="44"/>
      <c r="I43" s="44"/>
      <c r="J43" s="44"/>
      <c r="K43" s="44"/>
      <c r="L43" s="44"/>
      <c r="M43" s="55"/>
      <c r="N43" s="45"/>
      <c r="O43" s="74">
        <f t="shared" si="0"/>
        <v>109</v>
      </c>
    </row>
    <row r="44" spans="1:15" ht="21" customHeight="1" thickBot="1">
      <c r="A44" s="138" t="s">
        <v>48</v>
      </c>
      <c r="B44" s="139"/>
      <c r="C44" s="140"/>
      <c r="D44" s="16">
        <f>SUM(D43+D40+D37+D28+D19)</f>
        <v>2166</v>
      </c>
      <c r="E44" s="16">
        <f>SUM(E43+E40+E37+E28+E19)</f>
        <v>3414</v>
      </c>
      <c r="F44" s="16">
        <f>SUM(F43+F40+F37+F28+F19)</f>
        <v>805</v>
      </c>
      <c r="G44" s="16">
        <f>SUM(G43+G40+G37+G28+G19)</f>
        <v>918</v>
      </c>
      <c r="H44" s="16"/>
      <c r="I44" s="16"/>
      <c r="J44" s="16"/>
      <c r="K44" s="16"/>
      <c r="L44" s="16"/>
      <c r="M44" s="39"/>
      <c r="N44" s="48"/>
      <c r="O44" s="76">
        <f t="shared" si="0"/>
        <v>7303</v>
      </c>
    </row>
    <row r="45" spans="1:15" ht="21" customHeight="1" thickBot="1">
      <c r="A45" s="138" t="s">
        <v>162</v>
      </c>
      <c r="B45" s="139"/>
      <c r="C45" s="140"/>
      <c r="D45" s="16">
        <v>17</v>
      </c>
      <c r="E45" s="16">
        <v>45</v>
      </c>
      <c r="F45" s="16">
        <v>13</v>
      </c>
      <c r="G45" s="16">
        <v>7</v>
      </c>
      <c r="H45" s="16"/>
      <c r="I45" s="16"/>
      <c r="J45" s="16"/>
      <c r="K45" s="16"/>
      <c r="L45" s="16"/>
      <c r="M45" s="39"/>
      <c r="N45" s="48"/>
      <c r="O45" s="76">
        <f t="shared" si="0"/>
        <v>82</v>
      </c>
    </row>
    <row r="46" spans="1:15" ht="21" customHeight="1" thickBot="1">
      <c r="A46" s="138" t="s">
        <v>49</v>
      </c>
      <c r="B46" s="139"/>
      <c r="C46" s="140"/>
      <c r="D46" s="16">
        <f>SUM(D44:D45)</f>
        <v>2183</v>
      </c>
      <c r="E46" s="16">
        <f>SUM(E44:E45)</f>
        <v>3459</v>
      </c>
      <c r="F46" s="16">
        <f>SUM(F44:F45)</f>
        <v>818</v>
      </c>
      <c r="G46" s="16">
        <f>SUM(G44:G45)</f>
        <v>925</v>
      </c>
      <c r="H46" s="16"/>
      <c r="I46" s="16"/>
      <c r="J46" s="16"/>
      <c r="K46" s="16"/>
      <c r="L46" s="16"/>
      <c r="M46" s="39"/>
      <c r="N46" s="48"/>
      <c r="O46" s="76">
        <f t="shared" si="0"/>
        <v>7385</v>
      </c>
    </row>
    <row r="47" spans="1:15" ht="21" customHeight="1">
      <c r="A47" s="141" t="s">
        <v>163</v>
      </c>
      <c r="B47" s="131" t="s">
        <v>50</v>
      </c>
      <c r="C47" s="17" t="s">
        <v>51</v>
      </c>
      <c r="D47" s="19">
        <v>927</v>
      </c>
      <c r="E47" s="19">
        <v>1176</v>
      </c>
      <c r="F47" s="19">
        <v>346</v>
      </c>
      <c r="G47" s="19">
        <v>316</v>
      </c>
      <c r="H47" s="19"/>
      <c r="I47" s="19"/>
      <c r="J47" s="19"/>
      <c r="K47" s="19"/>
      <c r="L47" s="19"/>
      <c r="M47" s="35"/>
      <c r="N47" s="46"/>
      <c r="O47" s="89">
        <f t="shared" si="0"/>
        <v>2765</v>
      </c>
    </row>
    <row r="48" spans="1:15" ht="21" customHeight="1">
      <c r="A48" s="98"/>
      <c r="B48" s="128"/>
      <c r="C48" s="10" t="s">
        <v>52</v>
      </c>
      <c r="D48" s="12">
        <v>757</v>
      </c>
      <c r="E48" s="12">
        <v>1019</v>
      </c>
      <c r="F48" s="12">
        <v>277</v>
      </c>
      <c r="G48" s="12">
        <v>332</v>
      </c>
      <c r="H48" s="12"/>
      <c r="I48" s="12"/>
      <c r="J48" s="12"/>
      <c r="K48" s="12"/>
      <c r="L48" s="12"/>
      <c r="M48" s="32"/>
      <c r="N48" s="41"/>
      <c r="O48" s="74">
        <f t="shared" si="0"/>
        <v>2385</v>
      </c>
    </row>
    <row r="49" spans="1:15" ht="21" customHeight="1">
      <c r="A49" s="98"/>
      <c r="B49" s="128"/>
      <c r="C49" s="10" t="s">
        <v>43</v>
      </c>
      <c r="D49" s="12">
        <f>SUM(D47:D48)</f>
        <v>1684</v>
      </c>
      <c r="E49" s="12">
        <f>SUM(E47:E48)</f>
        <v>2195</v>
      </c>
      <c r="F49" s="12">
        <f>SUM(F47:F48)</f>
        <v>623</v>
      </c>
      <c r="G49" s="12">
        <f>SUM(G47:G48)</f>
        <v>648</v>
      </c>
      <c r="H49" s="12"/>
      <c r="I49" s="12"/>
      <c r="J49" s="12"/>
      <c r="K49" s="12"/>
      <c r="L49" s="12"/>
      <c r="M49" s="32"/>
      <c r="N49" s="41"/>
      <c r="O49" s="74">
        <f t="shared" si="0"/>
        <v>5150</v>
      </c>
    </row>
    <row r="50" spans="1:15" ht="21" customHeight="1">
      <c r="A50" s="98"/>
      <c r="B50" s="134" t="s">
        <v>164</v>
      </c>
      <c r="C50" s="135"/>
      <c r="D50" s="12">
        <v>7</v>
      </c>
      <c r="E50" s="12">
        <v>12</v>
      </c>
      <c r="F50" s="12">
        <v>3</v>
      </c>
      <c r="G50" s="12">
        <v>4</v>
      </c>
      <c r="H50" s="12"/>
      <c r="I50" s="12"/>
      <c r="J50" s="12"/>
      <c r="K50" s="12"/>
      <c r="L50" s="12"/>
      <c r="M50" s="32"/>
      <c r="N50" s="41"/>
      <c r="O50" s="74">
        <f t="shared" si="0"/>
        <v>26</v>
      </c>
    </row>
    <row r="51" spans="1:15" ht="21" customHeight="1" thickBot="1">
      <c r="A51" s="142"/>
      <c r="B51" s="136" t="s">
        <v>165</v>
      </c>
      <c r="C51" s="137"/>
      <c r="D51" s="21">
        <v>41</v>
      </c>
      <c r="E51" s="21">
        <v>49</v>
      </c>
      <c r="F51" s="21">
        <v>17</v>
      </c>
      <c r="G51" s="21">
        <v>17</v>
      </c>
      <c r="H51" s="21"/>
      <c r="I51" s="21"/>
      <c r="J51" s="21"/>
      <c r="K51" s="21"/>
      <c r="L51" s="21"/>
      <c r="M51" s="40"/>
      <c r="N51" s="42"/>
      <c r="O51" s="90">
        <f t="shared" si="0"/>
        <v>124</v>
      </c>
    </row>
    <row r="52" spans="1:15" ht="21" customHeight="1" thickBot="1">
      <c r="A52" s="143" t="s">
        <v>54</v>
      </c>
      <c r="B52" s="144"/>
      <c r="C52" s="144"/>
      <c r="D52" s="16">
        <f>SUM(D49:D51)</f>
        <v>1732</v>
      </c>
      <c r="E52" s="16">
        <f>SUM(E49:E51)</f>
        <v>2256</v>
      </c>
      <c r="F52" s="16">
        <f>SUM(F49:F51)</f>
        <v>643</v>
      </c>
      <c r="G52" s="16">
        <f>SUM(G49:G51)</f>
        <v>669</v>
      </c>
      <c r="H52" s="16"/>
      <c r="I52" s="16"/>
      <c r="J52" s="16"/>
      <c r="K52" s="16"/>
      <c r="L52" s="16"/>
      <c r="M52" s="39"/>
      <c r="N52" s="48"/>
      <c r="O52" s="76">
        <f t="shared" si="0"/>
        <v>5300</v>
      </c>
    </row>
    <row r="53" spans="1:15" ht="23.25" customHeight="1" thickBot="1">
      <c r="A53" s="146" t="s">
        <v>35</v>
      </c>
      <c r="B53" s="147"/>
      <c r="C53" s="147"/>
      <c r="D53" s="78">
        <f>SUM(D46+D52)</f>
        <v>3915</v>
      </c>
      <c r="E53" s="78">
        <f>SUM(E52+E46)</f>
        <v>5715</v>
      </c>
      <c r="F53" s="78">
        <f>SUM(F46+F52)</f>
        <v>1461</v>
      </c>
      <c r="G53" s="78">
        <f>SUM(G46+G52)</f>
        <v>1594</v>
      </c>
      <c r="H53" s="78"/>
      <c r="I53" s="78"/>
      <c r="J53" s="78"/>
      <c r="K53" s="78"/>
      <c r="L53" s="78"/>
      <c r="M53" s="82"/>
      <c r="N53" s="94"/>
      <c r="O53" s="76">
        <f t="shared" si="0"/>
        <v>12685</v>
      </c>
    </row>
  </sheetData>
  <sheetProtection/>
  <mergeCells count="40">
    <mergeCell ref="A53:C53"/>
    <mergeCell ref="A46:C46"/>
    <mergeCell ref="B50:C50"/>
    <mergeCell ref="G4:G7"/>
    <mergeCell ref="E4:E7"/>
    <mergeCell ref="F4:F7"/>
    <mergeCell ref="C5:C7"/>
    <mergeCell ref="A38:B40"/>
    <mergeCell ref="A52:C52"/>
    <mergeCell ref="A47:A51"/>
    <mergeCell ref="B14:B16"/>
    <mergeCell ref="B17:B19"/>
    <mergeCell ref="A45:C45"/>
    <mergeCell ref="B51:C51"/>
    <mergeCell ref="B35:B37"/>
    <mergeCell ref="A29:A37"/>
    <mergeCell ref="A44:C44"/>
    <mergeCell ref="A41:B43"/>
    <mergeCell ref="B26:B28"/>
    <mergeCell ref="B29:B31"/>
    <mergeCell ref="B47:B49"/>
    <mergeCell ref="B23:B25"/>
    <mergeCell ref="B32:B34"/>
    <mergeCell ref="B20:B22"/>
    <mergeCell ref="J4:J7"/>
    <mergeCell ref="A8:A19"/>
    <mergeCell ref="D4:D7"/>
    <mergeCell ref="H4:H7"/>
    <mergeCell ref="L4:L7"/>
    <mergeCell ref="A20:A28"/>
    <mergeCell ref="I4:I7"/>
    <mergeCell ref="B8:B10"/>
    <mergeCell ref="B11:B13"/>
    <mergeCell ref="O4:O7"/>
    <mergeCell ref="K4:K7"/>
    <mergeCell ref="A4:C4"/>
    <mergeCell ref="A5:A7"/>
    <mergeCell ref="B5:B7"/>
    <mergeCell ref="M4:M7"/>
    <mergeCell ref="N4:N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6" ht="15" customHeight="1">
      <c r="A1" s="22"/>
      <c r="B1" s="22"/>
      <c r="C1" s="22"/>
      <c r="D1" s="22"/>
      <c r="E1" s="22"/>
      <c r="F1" s="22"/>
    </row>
    <row r="2" spans="1:15" ht="15" customHeight="1">
      <c r="A2" s="49" t="s">
        <v>83</v>
      </c>
      <c r="C2" s="50"/>
      <c r="D2" s="6"/>
      <c r="E2" s="52"/>
      <c r="F2" s="52"/>
      <c r="J2" s="53"/>
      <c r="K2" s="53"/>
      <c r="L2" s="53"/>
      <c r="M2" s="53"/>
      <c r="N2" s="53"/>
      <c r="O2" s="24"/>
    </row>
    <row r="3" spans="10:15" ht="15" customHeight="1" thickBot="1">
      <c r="J3" s="25"/>
      <c r="K3" s="25"/>
      <c r="L3" s="25"/>
      <c r="M3" s="25"/>
      <c r="N3" s="25"/>
      <c r="O3" s="25"/>
    </row>
    <row r="4" spans="1:15" ht="48" customHeight="1">
      <c r="A4" s="104" t="s">
        <v>61</v>
      </c>
      <c r="B4" s="105"/>
      <c r="C4" s="106"/>
      <c r="D4" s="161" t="s">
        <v>84</v>
      </c>
      <c r="E4" s="156" t="s">
        <v>85</v>
      </c>
      <c r="F4" s="117" t="s">
        <v>86</v>
      </c>
      <c r="G4" s="117" t="s">
        <v>87</v>
      </c>
      <c r="H4" s="117" t="s">
        <v>88</v>
      </c>
      <c r="I4" s="117" t="s">
        <v>89</v>
      </c>
      <c r="J4" s="164" t="s">
        <v>90</v>
      </c>
      <c r="K4" s="117"/>
      <c r="L4" s="117"/>
      <c r="M4" s="117"/>
      <c r="N4" s="167"/>
      <c r="O4" s="158" t="s">
        <v>67</v>
      </c>
    </row>
    <row r="5" spans="1:15" ht="13.5">
      <c r="A5" s="98" t="s">
        <v>37</v>
      </c>
      <c r="B5" s="97" t="s">
        <v>38</v>
      </c>
      <c r="C5" s="120" t="s">
        <v>39</v>
      </c>
      <c r="D5" s="162"/>
      <c r="E5" s="157"/>
      <c r="F5" s="179"/>
      <c r="G5" s="152"/>
      <c r="H5" s="152"/>
      <c r="I5" s="152"/>
      <c r="J5" s="165"/>
      <c r="K5" s="154"/>
      <c r="L5" s="154"/>
      <c r="M5" s="154"/>
      <c r="N5" s="187"/>
      <c r="O5" s="159"/>
    </row>
    <row r="6" spans="1:15" ht="13.5">
      <c r="A6" s="98"/>
      <c r="B6" s="97"/>
      <c r="C6" s="120"/>
      <c r="D6" s="162"/>
      <c r="E6" s="157"/>
      <c r="F6" s="179"/>
      <c r="G6" s="152"/>
      <c r="H6" s="152"/>
      <c r="I6" s="152"/>
      <c r="J6" s="165"/>
      <c r="K6" s="154"/>
      <c r="L6" s="154"/>
      <c r="M6" s="154"/>
      <c r="N6" s="187"/>
      <c r="O6" s="159"/>
    </row>
    <row r="7" spans="1:15" ht="18.75" customHeight="1" thickBot="1">
      <c r="A7" s="99"/>
      <c r="B7" s="100"/>
      <c r="C7" s="121"/>
      <c r="D7" s="163"/>
      <c r="E7" s="178"/>
      <c r="F7" s="180"/>
      <c r="G7" s="153"/>
      <c r="H7" s="153"/>
      <c r="I7" s="153"/>
      <c r="J7" s="166"/>
      <c r="K7" s="155"/>
      <c r="L7" s="155"/>
      <c r="M7" s="155"/>
      <c r="N7" s="187"/>
      <c r="O7" s="160"/>
    </row>
    <row r="8" spans="1:15" ht="21" customHeight="1">
      <c r="A8" s="107" t="s">
        <v>68</v>
      </c>
      <c r="B8" s="96" t="s">
        <v>40</v>
      </c>
      <c r="C8" s="7" t="s">
        <v>41</v>
      </c>
      <c r="D8" s="8">
        <v>254</v>
      </c>
      <c r="E8" s="9">
        <v>229</v>
      </c>
      <c r="F8" s="9">
        <v>486</v>
      </c>
      <c r="G8" s="9">
        <v>315</v>
      </c>
      <c r="H8" s="9">
        <v>559</v>
      </c>
      <c r="I8" s="9">
        <v>628</v>
      </c>
      <c r="J8" s="37">
        <v>514</v>
      </c>
      <c r="K8" s="37"/>
      <c r="L8" s="9"/>
      <c r="M8" s="60"/>
      <c r="N8" s="43"/>
      <c r="O8" s="73">
        <f aca="true" t="shared" si="0" ref="O8:O53">SUM(D8:J8)</f>
        <v>2985</v>
      </c>
    </row>
    <row r="9" spans="1:15" ht="21" customHeight="1">
      <c r="A9" s="108"/>
      <c r="B9" s="97"/>
      <c r="C9" s="10" t="s">
        <v>42</v>
      </c>
      <c r="D9" s="11">
        <v>57</v>
      </c>
      <c r="E9" s="12">
        <v>12</v>
      </c>
      <c r="F9" s="12">
        <v>159</v>
      </c>
      <c r="G9" s="12">
        <v>50</v>
      </c>
      <c r="H9" s="12">
        <v>115</v>
      </c>
      <c r="I9" s="12">
        <v>114</v>
      </c>
      <c r="J9" s="32">
        <v>97</v>
      </c>
      <c r="K9" s="32"/>
      <c r="L9" s="12"/>
      <c r="M9" s="54"/>
      <c r="N9" s="41"/>
      <c r="O9" s="74">
        <f t="shared" si="0"/>
        <v>604</v>
      </c>
    </row>
    <row r="10" spans="1:15" ht="21" customHeight="1">
      <c r="A10" s="108"/>
      <c r="B10" s="97"/>
      <c r="C10" s="10" t="s">
        <v>43</v>
      </c>
      <c r="D10" s="11">
        <f aca="true" t="shared" si="1" ref="D10:J10">SUM(D8:D9)</f>
        <v>311</v>
      </c>
      <c r="E10" s="12">
        <f t="shared" si="1"/>
        <v>241</v>
      </c>
      <c r="F10" s="12">
        <f t="shared" si="1"/>
        <v>645</v>
      </c>
      <c r="G10" s="12">
        <f t="shared" si="1"/>
        <v>365</v>
      </c>
      <c r="H10" s="12">
        <f t="shared" si="1"/>
        <v>674</v>
      </c>
      <c r="I10" s="12">
        <f t="shared" si="1"/>
        <v>742</v>
      </c>
      <c r="J10" s="32">
        <f t="shared" si="1"/>
        <v>611</v>
      </c>
      <c r="K10" s="32"/>
      <c r="L10" s="12"/>
      <c r="M10" s="54"/>
      <c r="N10" s="41"/>
      <c r="O10" s="75">
        <f t="shared" si="0"/>
        <v>3589</v>
      </c>
    </row>
    <row r="11" spans="1:15" ht="21" customHeight="1">
      <c r="A11" s="108"/>
      <c r="B11" s="97" t="s">
        <v>44</v>
      </c>
      <c r="C11" s="10" t="s">
        <v>41</v>
      </c>
      <c r="D11" s="11">
        <v>455</v>
      </c>
      <c r="E11" s="12">
        <v>221</v>
      </c>
      <c r="F11" s="12">
        <v>879</v>
      </c>
      <c r="G11" s="12">
        <v>670</v>
      </c>
      <c r="H11" s="12">
        <v>817</v>
      </c>
      <c r="I11" s="12">
        <v>1104</v>
      </c>
      <c r="J11" s="32">
        <v>908</v>
      </c>
      <c r="K11" s="32"/>
      <c r="L11" s="12"/>
      <c r="M11" s="54"/>
      <c r="N11" s="41"/>
      <c r="O11" s="74">
        <f t="shared" si="0"/>
        <v>5054</v>
      </c>
    </row>
    <row r="12" spans="1:15" ht="21" customHeight="1">
      <c r="A12" s="108"/>
      <c r="B12" s="97"/>
      <c r="C12" s="10" t="s">
        <v>42</v>
      </c>
      <c r="D12" s="11">
        <v>0</v>
      </c>
      <c r="E12" s="12">
        <v>3</v>
      </c>
      <c r="F12" s="12">
        <v>14</v>
      </c>
      <c r="G12" s="12">
        <v>3</v>
      </c>
      <c r="H12" s="12">
        <v>18</v>
      </c>
      <c r="I12" s="12">
        <v>9</v>
      </c>
      <c r="J12" s="32">
        <v>7</v>
      </c>
      <c r="K12" s="32"/>
      <c r="L12" s="12"/>
      <c r="M12" s="54"/>
      <c r="N12" s="41"/>
      <c r="O12" s="74">
        <f t="shared" si="0"/>
        <v>54</v>
      </c>
    </row>
    <row r="13" spans="1:15" ht="21" customHeight="1">
      <c r="A13" s="108"/>
      <c r="B13" s="97"/>
      <c r="C13" s="10" t="s">
        <v>43</v>
      </c>
      <c r="D13" s="11">
        <f aca="true" t="shared" si="2" ref="D13:J13">SUM(D11:D12)</f>
        <v>455</v>
      </c>
      <c r="E13" s="12">
        <f t="shared" si="2"/>
        <v>224</v>
      </c>
      <c r="F13" s="12">
        <f t="shared" si="2"/>
        <v>893</v>
      </c>
      <c r="G13" s="12">
        <f t="shared" si="2"/>
        <v>673</v>
      </c>
      <c r="H13" s="12">
        <f t="shared" si="2"/>
        <v>835</v>
      </c>
      <c r="I13" s="12">
        <f t="shared" si="2"/>
        <v>1113</v>
      </c>
      <c r="J13" s="32">
        <f t="shared" si="2"/>
        <v>915</v>
      </c>
      <c r="K13" s="32"/>
      <c r="L13" s="12"/>
      <c r="M13" s="54"/>
      <c r="N13" s="41"/>
      <c r="O13" s="75">
        <f t="shared" si="0"/>
        <v>5108</v>
      </c>
    </row>
    <row r="14" spans="1:15" ht="21" customHeight="1">
      <c r="A14" s="108"/>
      <c r="B14" s="97" t="s">
        <v>45</v>
      </c>
      <c r="C14" s="10" t="s">
        <v>41</v>
      </c>
      <c r="D14" s="11">
        <v>1</v>
      </c>
      <c r="E14" s="12">
        <v>1</v>
      </c>
      <c r="F14" s="12">
        <v>1</v>
      </c>
      <c r="G14" s="12">
        <v>8</v>
      </c>
      <c r="H14" s="12">
        <v>3</v>
      </c>
      <c r="I14" s="12">
        <v>2</v>
      </c>
      <c r="J14" s="32">
        <v>4</v>
      </c>
      <c r="K14" s="32"/>
      <c r="L14" s="12"/>
      <c r="M14" s="54"/>
      <c r="N14" s="41"/>
      <c r="O14" s="74">
        <f t="shared" si="0"/>
        <v>20</v>
      </c>
    </row>
    <row r="15" spans="1:15" ht="21" customHeight="1">
      <c r="A15" s="108"/>
      <c r="B15" s="97"/>
      <c r="C15" s="10" t="s">
        <v>42</v>
      </c>
      <c r="D15" s="11">
        <v>0</v>
      </c>
      <c r="E15" s="12">
        <v>0</v>
      </c>
      <c r="F15" s="12">
        <v>9</v>
      </c>
      <c r="G15" s="12">
        <v>0</v>
      </c>
      <c r="H15" s="12">
        <v>0</v>
      </c>
      <c r="I15" s="12">
        <v>8</v>
      </c>
      <c r="J15" s="12">
        <v>8</v>
      </c>
      <c r="K15" s="54"/>
      <c r="L15" s="12"/>
      <c r="M15" s="54"/>
      <c r="N15" s="41"/>
      <c r="O15" s="75">
        <f t="shared" si="0"/>
        <v>25</v>
      </c>
    </row>
    <row r="16" spans="1:15" ht="21" customHeight="1">
      <c r="A16" s="108"/>
      <c r="B16" s="97"/>
      <c r="C16" s="10" t="s">
        <v>43</v>
      </c>
      <c r="D16" s="11">
        <f aca="true" t="shared" si="3" ref="D16:J16">SUM(D14:D15)</f>
        <v>1</v>
      </c>
      <c r="E16" s="11">
        <f t="shared" si="3"/>
        <v>1</v>
      </c>
      <c r="F16" s="11">
        <f t="shared" si="3"/>
        <v>10</v>
      </c>
      <c r="G16" s="11">
        <f t="shared" si="3"/>
        <v>8</v>
      </c>
      <c r="H16" s="11">
        <f t="shared" si="3"/>
        <v>3</v>
      </c>
      <c r="I16" s="11">
        <f t="shared" si="3"/>
        <v>10</v>
      </c>
      <c r="J16" s="12">
        <f t="shared" si="3"/>
        <v>12</v>
      </c>
      <c r="K16" s="54"/>
      <c r="L16" s="12"/>
      <c r="M16" s="54"/>
      <c r="N16" s="41"/>
      <c r="O16" s="74">
        <f t="shared" si="0"/>
        <v>45</v>
      </c>
    </row>
    <row r="17" spans="1:15" ht="21" customHeight="1">
      <c r="A17" s="108"/>
      <c r="B17" s="97" t="s">
        <v>69</v>
      </c>
      <c r="C17" s="10" t="s">
        <v>41</v>
      </c>
      <c r="D17" s="11">
        <f aca="true" t="shared" si="4" ref="D17:J19">D8+D11+D14</f>
        <v>710</v>
      </c>
      <c r="E17" s="11">
        <f t="shared" si="4"/>
        <v>451</v>
      </c>
      <c r="F17" s="11">
        <f t="shared" si="4"/>
        <v>1366</v>
      </c>
      <c r="G17" s="11">
        <f t="shared" si="4"/>
        <v>993</v>
      </c>
      <c r="H17" s="11">
        <f t="shared" si="4"/>
        <v>1379</v>
      </c>
      <c r="I17" s="11">
        <f t="shared" si="4"/>
        <v>1734</v>
      </c>
      <c r="J17" s="12">
        <f t="shared" si="4"/>
        <v>1426</v>
      </c>
      <c r="K17" s="54"/>
      <c r="L17" s="12"/>
      <c r="M17" s="54"/>
      <c r="N17" s="41"/>
      <c r="O17" s="75">
        <f t="shared" si="0"/>
        <v>8059</v>
      </c>
    </row>
    <row r="18" spans="1:15" ht="21" customHeight="1">
      <c r="A18" s="108"/>
      <c r="B18" s="97"/>
      <c r="C18" s="10" t="s">
        <v>42</v>
      </c>
      <c r="D18" s="11">
        <f t="shared" si="4"/>
        <v>57</v>
      </c>
      <c r="E18" s="11">
        <f t="shared" si="4"/>
        <v>15</v>
      </c>
      <c r="F18" s="11">
        <f t="shared" si="4"/>
        <v>182</v>
      </c>
      <c r="G18" s="11">
        <f t="shared" si="4"/>
        <v>53</v>
      </c>
      <c r="H18" s="11">
        <f t="shared" si="4"/>
        <v>133</v>
      </c>
      <c r="I18" s="11">
        <f t="shared" si="4"/>
        <v>131</v>
      </c>
      <c r="J18" s="12">
        <f t="shared" si="4"/>
        <v>112</v>
      </c>
      <c r="K18" s="54"/>
      <c r="L18" s="12"/>
      <c r="M18" s="54"/>
      <c r="N18" s="41"/>
      <c r="O18" s="74">
        <f t="shared" si="0"/>
        <v>683</v>
      </c>
    </row>
    <row r="19" spans="1:15" ht="21" customHeight="1" thickBot="1">
      <c r="A19" s="109"/>
      <c r="B19" s="100"/>
      <c r="C19" s="13" t="s">
        <v>43</v>
      </c>
      <c r="D19" s="11">
        <f t="shared" si="4"/>
        <v>767</v>
      </c>
      <c r="E19" s="11">
        <f t="shared" si="4"/>
        <v>466</v>
      </c>
      <c r="F19" s="11">
        <f t="shared" si="4"/>
        <v>1548</v>
      </c>
      <c r="G19" s="11">
        <f t="shared" si="4"/>
        <v>1046</v>
      </c>
      <c r="H19" s="11">
        <f t="shared" si="4"/>
        <v>1512</v>
      </c>
      <c r="I19" s="11">
        <f t="shared" si="4"/>
        <v>1865</v>
      </c>
      <c r="J19" s="44">
        <f t="shared" si="4"/>
        <v>1538</v>
      </c>
      <c r="K19" s="59"/>
      <c r="L19" s="21"/>
      <c r="M19" s="59"/>
      <c r="N19" s="42"/>
      <c r="O19" s="89">
        <f t="shared" si="0"/>
        <v>8742</v>
      </c>
    </row>
    <row r="20" spans="1:15" ht="21" customHeight="1">
      <c r="A20" s="107" t="s">
        <v>70</v>
      </c>
      <c r="B20" s="96" t="s">
        <v>40</v>
      </c>
      <c r="C20" s="7" t="s">
        <v>41</v>
      </c>
      <c r="D20" s="8">
        <v>9</v>
      </c>
      <c r="E20" s="9">
        <v>9</v>
      </c>
      <c r="F20" s="9">
        <v>7</v>
      </c>
      <c r="G20" s="9">
        <v>10</v>
      </c>
      <c r="H20" s="9">
        <v>12</v>
      </c>
      <c r="I20" s="9">
        <v>10</v>
      </c>
      <c r="J20" s="37">
        <v>15</v>
      </c>
      <c r="K20" s="37"/>
      <c r="L20" s="9"/>
      <c r="M20" s="60"/>
      <c r="N20" s="43"/>
      <c r="O20" s="73">
        <f t="shared" si="0"/>
        <v>72</v>
      </c>
    </row>
    <row r="21" spans="1:15" ht="21" customHeight="1">
      <c r="A21" s="108"/>
      <c r="B21" s="97"/>
      <c r="C21" s="10" t="s">
        <v>42</v>
      </c>
      <c r="D21" s="11">
        <v>9</v>
      </c>
      <c r="E21" s="12">
        <v>0</v>
      </c>
      <c r="F21" s="12">
        <v>22</v>
      </c>
      <c r="G21" s="12">
        <v>42</v>
      </c>
      <c r="H21" s="12">
        <v>0</v>
      </c>
      <c r="I21" s="12">
        <v>29</v>
      </c>
      <c r="J21" s="32">
        <v>37</v>
      </c>
      <c r="K21" s="32"/>
      <c r="L21" s="12"/>
      <c r="M21" s="54"/>
      <c r="N21" s="41"/>
      <c r="O21" s="74">
        <f t="shared" si="0"/>
        <v>139</v>
      </c>
    </row>
    <row r="22" spans="1:15" ht="21" customHeight="1">
      <c r="A22" s="108"/>
      <c r="B22" s="97"/>
      <c r="C22" s="10" t="s">
        <v>43</v>
      </c>
      <c r="D22" s="11">
        <f aca="true" t="shared" si="5" ref="D22:J22">SUM(D20:D21)</f>
        <v>18</v>
      </c>
      <c r="E22" s="12">
        <f t="shared" si="5"/>
        <v>9</v>
      </c>
      <c r="F22" s="12">
        <f t="shared" si="5"/>
        <v>29</v>
      </c>
      <c r="G22" s="12">
        <f t="shared" si="5"/>
        <v>52</v>
      </c>
      <c r="H22" s="12">
        <f t="shared" si="5"/>
        <v>12</v>
      </c>
      <c r="I22" s="12">
        <f t="shared" si="5"/>
        <v>39</v>
      </c>
      <c r="J22" s="32">
        <f t="shared" si="5"/>
        <v>52</v>
      </c>
      <c r="K22" s="32"/>
      <c r="L22" s="12"/>
      <c r="M22" s="54"/>
      <c r="N22" s="41"/>
      <c r="O22" s="75">
        <f t="shared" si="0"/>
        <v>211</v>
      </c>
    </row>
    <row r="23" spans="1:15" ht="21" customHeight="1">
      <c r="A23" s="108"/>
      <c r="B23" s="97" t="s">
        <v>44</v>
      </c>
      <c r="C23" s="10" t="s">
        <v>41</v>
      </c>
      <c r="D23" s="11">
        <v>23</v>
      </c>
      <c r="E23" s="12">
        <v>10</v>
      </c>
      <c r="F23" s="12">
        <v>33</v>
      </c>
      <c r="G23" s="12">
        <v>21</v>
      </c>
      <c r="H23" s="12">
        <v>38</v>
      </c>
      <c r="I23" s="12">
        <v>46</v>
      </c>
      <c r="J23" s="32">
        <v>21</v>
      </c>
      <c r="K23" s="32"/>
      <c r="L23" s="12"/>
      <c r="M23" s="54"/>
      <c r="N23" s="41"/>
      <c r="O23" s="74">
        <f t="shared" si="0"/>
        <v>192</v>
      </c>
    </row>
    <row r="24" spans="1:15" ht="21" customHeight="1">
      <c r="A24" s="108"/>
      <c r="B24" s="97"/>
      <c r="C24" s="10" t="s">
        <v>42</v>
      </c>
      <c r="D24" s="11">
        <v>5</v>
      </c>
      <c r="E24" s="12">
        <v>0</v>
      </c>
      <c r="F24" s="12">
        <v>19</v>
      </c>
      <c r="G24" s="12">
        <v>3</v>
      </c>
      <c r="H24" s="12">
        <v>0</v>
      </c>
      <c r="I24" s="12">
        <v>3</v>
      </c>
      <c r="J24" s="12">
        <v>12</v>
      </c>
      <c r="K24" s="54"/>
      <c r="L24" s="12"/>
      <c r="M24" s="54"/>
      <c r="N24" s="41"/>
      <c r="O24" s="75">
        <f t="shared" si="0"/>
        <v>42</v>
      </c>
    </row>
    <row r="25" spans="1:15" ht="21" customHeight="1">
      <c r="A25" s="108"/>
      <c r="B25" s="97"/>
      <c r="C25" s="10" t="s">
        <v>43</v>
      </c>
      <c r="D25" s="11">
        <f aca="true" t="shared" si="6" ref="D25:J25">SUM(D23:D24)</f>
        <v>28</v>
      </c>
      <c r="E25" s="11">
        <f t="shared" si="6"/>
        <v>10</v>
      </c>
      <c r="F25" s="11">
        <f t="shared" si="6"/>
        <v>52</v>
      </c>
      <c r="G25" s="11">
        <f t="shared" si="6"/>
        <v>24</v>
      </c>
      <c r="H25" s="11">
        <f t="shared" si="6"/>
        <v>38</v>
      </c>
      <c r="I25" s="11">
        <f t="shared" si="6"/>
        <v>49</v>
      </c>
      <c r="J25" s="12">
        <f t="shared" si="6"/>
        <v>33</v>
      </c>
      <c r="K25" s="54"/>
      <c r="L25" s="12"/>
      <c r="M25" s="54"/>
      <c r="N25" s="41"/>
      <c r="O25" s="74">
        <f t="shared" si="0"/>
        <v>234</v>
      </c>
    </row>
    <row r="26" spans="1:15" ht="21" customHeight="1">
      <c r="A26" s="108"/>
      <c r="B26" s="97" t="s">
        <v>69</v>
      </c>
      <c r="C26" s="10" t="s">
        <v>41</v>
      </c>
      <c r="D26" s="11">
        <f aca="true" t="shared" si="7" ref="D26:J28">D20+D23</f>
        <v>32</v>
      </c>
      <c r="E26" s="11">
        <f t="shared" si="7"/>
        <v>19</v>
      </c>
      <c r="F26" s="11">
        <f t="shared" si="7"/>
        <v>40</v>
      </c>
      <c r="G26" s="11">
        <f t="shared" si="7"/>
        <v>31</v>
      </c>
      <c r="H26" s="11">
        <f t="shared" si="7"/>
        <v>50</v>
      </c>
      <c r="I26" s="11">
        <f t="shared" si="7"/>
        <v>56</v>
      </c>
      <c r="J26" s="12">
        <f t="shared" si="7"/>
        <v>36</v>
      </c>
      <c r="K26" s="54"/>
      <c r="L26" s="12"/>
      <c r="M26" s="54"/>
      <c r="N26" s="41"/>
      <c r="O26" s="75">
        <f t="shared" si="0"/>
        <v>264</v>
      </c>
    </row>
    <row r="27" spans="1:15" ht="21" customHeight="1">
      <c r="A27" s="108"/>
      <c r="B27" s="97"/>
      <c r="C27" s="10" t="s">
        <v>42</v>
      </c>
      <c r="D27" s="11">
        <f t="shared" si="7"/>
        <v>14</v>
      </c>
      <c r="E27" s="11">
        <f t="shared" si="7"/>
        <v>0</v>
      </c>
      <c r="F27" s="11">
        <f t="shared" si="7"/>
        <v>41</v>
      </c>
      <c r="G27" s="11">
        <f t="shared" si="7"/>
        <v>45</v>
      </c>
      <c r="H27" s="11">
        <f t="shared" si="7"/>
        <v>0</v>
      </c>
      <c r="I27" s="11">
        <f t="shared" si="7"/>
        <v>32</v>
      </c>
      <c r="J27" s="12">
        <f t="shared" si="7"/>
        <v>49</v>
      </c>
      <c r="K27" s="54"/>
      <c r="L27" s="12"/>
      <c r="M27" s="54"/>
      <c r="N27" s="41"/>
      <c r="O27" s="74">
        <f t="shared" si="0"/>
        <v>181</v>
      </c>
    </row>
    <row r="28" spans="1:15" ht="21" customHeight="1" thickBot="1">
      <c r="A28" s="109"/>
      <c r="B28" s="100"/>
      <c r="C28" s="13" t="s">
        <v>43</v>
      </c>
      <c r="D28" s="11">
        <f t="shared" si="7"/>
        <v>46</v>
      </c>
      <c r="E28" s="11">
        <f t="shared" si="7"/>
        <v>19</v>
      </c>
      <c r="F28" s="11">
        <f t="shared" si="7"/>
        <v>81</v>
      </c>
      <c r="G28" s="11">
        <f t="shared" si="7"/>
        <v>76</v>
      </c>
      <c r="H28" s="11">
        <f t="shared" si="7"/>
        <v>50</v>
      </c>
      <c r="I28" s="11">
        <f t="shared" si="7"/>
        <v>88</v>
      </c>
      <c r="J28" s="12">
        <f t="shared" si="7"/>
        <v>85</v>
      </c>
      <c r="K28" s="59"/>
      <c r="L28" s="21"/>
      <c r="M28" s="59"/>
      <c r="N28" s="45"/>
      <c r="O28" s="89">
        <f t="shared" si="0"/>
        <v>445</v>
      </c>
    </row>
    <row r="29" spans="1:15" ht="21" customHeight="1">
      <c r="A29" s="107" t="s">
        <v>71</v>
      </c>
      <c r="B29" s="96" t="s">
        <v>40</v>
      </c>
      <c r="C29" s="7" t="s">
        <v>41</v>
      </c>
      <c r="D29" s="8">
        <v>1555</v>
      </c>
      <c r="E29" s="9">
        <v>584</v>
      </c>
      <c r="F29" s="9">
        <v>2935</v>
      </c>
      <c r="G29" s="9">
        <v>1173</v>
      </c>
      <c r="H29" s="9">
        <v>1936</v>
      </c>
      <c r="I29" s="9">
        <v>2275</v>
      </c>
      <c r="J29" s="9">
        <v>2146</v>
      </c>
      <c r="K29" s="37"/>
      <c r="L29" s="9"/>
      <c r="M29" s="8"/>
      <c r="N29" s="46"/>
      <c r="O29" s="73">
        <f t="shared" si="0"/>
        <v>12604</v>
      </c>
    </row>
    <row r="30" spans="1:15" ht="21" customHeight="1">
      <c r="A30" s="108"/>
      <c r="B30" s="97"/>
      <c r="C30" s="10" t="s">
        <v>42</v>
      </c>
      <c r="D30" s="11">
        <v>4</v>
      </c>
      <c r="E30" s="12">
        <v>2</v>
      </c>
      <c r="F30" s="12">
        <v>2</v>
      </c>
      <c r="G30" s="12">
        <v>6</v>
      </c>
      <c r="H30" s="12">
        <v>2</v>
      </c>
      <c r="I30" s="12">
        <v>3</v>
      </c>
      <c r="J30" s="12">
        <v>20</v>
      </c>
      <c r="K30" s="54"/>
      <c r="L30" s="12"/>
      <c r="M30" s="54"/>
      <c r="N30" s="41"/>
      <c r="O30" s="74">
        <f t="shared" si="0"/>
        <v>39</v>
      </c>
    </row>
    <row r="31" spans="1:15" ht="21" customHeight="1">
      <c r="A31" s="108"/>
      <c r="B31" s="97"/>
      <c r="C31" s="10" t="s">
        <v>43</v>
      </c>
      <c r="D31" s="11">
        <f aca="true" t="shared" si="8" ref="D31:J31">SUM(D29:D30)</f>
        <v>1559</v>
      </c>
      <c r="E31" s="11">
        <f t="shared" si="8"/>
        <v>586</v>
      </c>
      <c r="F31" s="11">
        <f t="shared" si="8"/>
        <v>2937</v>
      </c>
      <c r="G31" s="11">
        <f t="shared" si="8"/>
        <v>1179</v>
      </c>
      <c r="H31" s="11">
        <f t="shared" si="8"/>
        <v>1938</v>
      </c>
      <c r="I31" s="11">
        <f t="shared" si="8"/>
        <v>2278</v>
      </c>
      <c r="J31" s="12">
        <f t="shared" si="8"/>
        <v>2166</v>
      </c>
      <c r="K31" s="54"/>
      <c r="L31" s="12"/>
      <c r="M31" s="54"/>
      <c r="N31" s="41"/>
      <c r="O31" s="75">
        <f t="shared" si="0"/>
        <v>12643</v>
      </c>
    </row>
    <row r="32" spans="1:15" ht="21" customHeight="1">
      <c r="A32" s="108"/>
      <c r="B32" s="97" t="s">
        <v>44</v>
      </c>
      <c r="C32" s="10" t="s">
        <v>41</v>
      </c>
      <c r="D32" s="11">
        <v>2771</v>
      </c>
      <c r="E32" s="12">
        <v>1012</v>
      </c>
      <c r="F32" s="12">
        <v>4887</v>
      </c>
      <c r="G32" s="12">
        <v>2213</v>
      </c>
      <c r="H32" s="12">
        <v>3703</v>
      </c>
      <c r="I32" s="12">
        <v>3814</v>
      </c>
      <c r="J32" s="12">
        <v>2885</v>
      </c>
      <c r="K32" s="54"/>
      <c r="L32" s="12"/>
      <c r="M32" s="54"/>
      <c r="N32" s="41"/>
      <c r="O32" s="74">
        <f t="shared" si="0"/>
        <v>21285</v>
      </c>
    </row>
    <row r="33" spans="1:15" ht="21" customHeight="1">
      <c r="A33" s="108"/>
      <c r="B33" s="97"/>
      <c r="C33" s="10" t="s">
        <v>42</v>
      </c>
      <c r="D33" s="11">
        <v>44</v>
      </c>
      <c r="E33" s="12">
        <v>4</v>
      </c>
      <c r="F33" s="12">
        <v>13</v>
      </c>
      <c r="G33" s="12">
        <v>11</v>
      </c>
      <c r="H33" s="12">
        <v>23</v>
      </c>
      <c r="I33" s="12">
        <v>19</v>
      </c>
      <c r="J33" s="12">
        <v>36</v>
      </c>
      <c r="K33" s="54"/>
      <c r="L33" s="12"/>
      <c r="M33" s="54"/>
      <c r="N33" s="41"/>
      <c r="O33" s="75">
        <f t="shared" si="0"/>
        <v>150</v>
      </c>
    </row>
    <row r="34" spans="1:15" ht="21" customHeight="1">
      <c r="A34" s="108"/>
      <c r="B34" s="97"/>
      <c r="C34" s="10" t="s">
        <v>43</v>
      </c>
      <c r="D34" s="11">
        <f aca="true" t="shared" si="9" ref="D34:J34">SUM(D32:D33)</f>
        <v>2815</v>
      </c>
      <c r="E34" s="12">
        <f t="shared" si="9"/>
        <v>1016</v>
      </c>
      <c r="F34" s="12">
        <f t="shared" si="9"/>
        <v>4900</v>
      </c>
      <c r="G34" s="12">
        <f t="shared" si="9"/>
        <v>2224</v>
      </c>
      <c r="H34" s="12">
        <f t="shared" si="9"/>
        <v>3726</v>
      </c>
      <c r="I34" s="12">
        <f t="shared" si="9"/>
        <v>3833</v>
      </c>
      <c r="J34" s="12">
        <f t="shared" si="9"/>
        <v>2921</v>
      </c>
      <c r="K34" s="54"/>
      <c r="L34" s="12"/>
      <c r="M34" s="54"/>
      <c r="N34" s="41"/>
      <c r="O34" s="74">
        <f t="shared" si="0"/>
        <v>21435</v>
      </c>
    </row>
    <row r="35" spans="1:15" ht="21" customHeight="1">
      <c r="A35" s="108"/>
      <c r="B35" s="97" t="s">
        <v>69</v>
      </c>
      <c r="C35" s="10" t="s">
        <v>41</v>
      </c>
      <c r="D35" s="11">
        <f aca="true" t="shared" si="10" ref="D35:J37">D29+D32</f>
        <v>4326</v>
      </c>
      <c r="E35" s="11">
        <f t="shared" si="10"/>
        <v>1596</v>
      </c>
      <c r="F35" s="11">
        <f t="shared" si="10"/>
        <v>7822</v>
      </c>
      <c r="G35" s="11">
        <f t="shared" si="10"/>
        <v>3386</v>
      </c>
      <c r="H35" s="11">
        <f t="shared" si="10"/>
        <v>5639</v>
      </c>
      <c r="I35" s="11">
        <f t="shared" si="10"/>
        <v>6089</v>
      </c>
      <c r="J35" s="12">
        <f t="shared" si="10"/>
        <v>5031</v>
      </c>
      <c r="K35" s="54"/>
      <c r="L35" s="12"/>
      <c r="M35" s="54"/>
      <c r="N35" s="41"/>
      <c r="O35" s="75">
        <f t="shared" si="0"/>
        <v>33889</v>
      </c>
    </row>
    <row r="36" spans="1:15" ht="21" customHeight="1">
      <c r="A36" s="108"/>
      <c r="B36" s="97"/>
      <c r="C36" s="10" t="s">
        <v>42</v>
      </c>
      <c r="D36" s="11">
        <f t="shared" si="10"/>
        <v>48</v>
      </c>
      <c r="E36" s="11">
        <f t="shared" si="10"/>
        <v>6</v>
      </c>
      <c r="F36" s="11">
        <f t="shared" si="10"/>
        <v>15</v>
      </c>
      <c r="G36" s="11">
        <f t="shared" si="10"/>
        <v>17</v>
      </c>
      <c r="H36" s="11">
        <f t="shared" si="10"/>
        <v>25</v>
      </c>
      <c r="I36" s="11">
        <f t="shared" si="10"/>
        <v>22</v>
      </c>
      <c r="J36" s="12">
        <f t="shared" si="10"/>
        <v>56</v>
      </c>
      <c r="K36" s="54"/>
      <c r="L36" s="12"/>
      <c r="M36" s="54"/>
      <c r="N36" s="41"/>
      <c r="O36" s="74">
        <f t="shared" si="0"/>
        <v>189</v>
      </c>
    </row>
    <row r="37" spans="1:15" ht="21" customHeight="1" thickBot="1">
      <c r="A37" s="109"/>
      <c r="B37" s="100"/>
      <c r="C37" s="13" t="s">
        <v>43</v>
      </c>
      <c r="D37" s="11">
        <f t="shared" si="10"/>
        <v>4374</v>
      </c>
      <c r="E37" s="11">
        <f t="shared" si="10"/>
        <v>1602</v>
      </c>
      <c r="F37" s="11">
        <f t="shared" si="10"/>
        <v>7837</v>
      </c>
      <c r="G37" s="11">
        <f t="shared" si="10"/>
        <v>3403</v>
      </c>
      <c r="H37" s="11">
        <f t="shared" si="10"/>
        <v>5664</v>
      </c>
      <c r="I37" s="11">
        <f t="shared" si="10"/>
        <v>6111</v>
      </c>
      <c r="J37" s="12">
        <f t="shared" si="10"/>
        <v>5087</v>
      </c>
      <c r="K37" s="59"/>
      <c r="L37" s="21"/>
      <c r="M37" s="59"/>
      <c r="N37" s="42"/>
      <c r="O37" s="89">
        <f t="shared" si="0"/>
        <v>34078</v>
      </c>
    </row>
    <row r="38" spans="1:15" ht="21" customHeight="1">
      <c r="A38" s="125" t="s">
        <v>46</v>
      </c>
      <c r="B38" s="126"/>
      <c r="C38" s="7" t="s">
        <v>41</v>
      </c>
      <c r="D38" s="8">
        <v>174</v>
      </c>
      <c r="E38" s="9">
        <v>78</v>
      </c>
      <c r="F38" s="9">
        <v>195</v>
      </c>
      <c r="G38" s="9">
        <v>119</v>
      </c>
      <c r="H38" s="9">
        <v>205</v>
      </c>
      <c r="I38" s="9">
        <v>255</v>
      </c>
      <c r="J38" s="9">
        <v>224</v>
      </c>
      <c r="K38" s="60"/>
      <c r="L38" s="9"/>
      <c r="M38" s="60"/>
      <c r="N38" s="43"/>
      <c r="O38" s="73">
        <f t="shared" si="0"/>
        <v>1250</v>
      </c>
    </row>
    <row r="39" spans="1:15" ht="21" customHeight="1">
      <c r="A39" s="127"/>
      <c r="B39" s="128"/>
      <c r="C39" s="10" t="s">
        <v>42</v>
      </c>
      <c r="D39" s="11">
        <v>19</v>
      </c>
      <c r="E39" s="12">
        <v>6</v>
      </c>
      <c r="F39" s="12">
        <v>144</v>
      </c>
      <c r="G39" s="12">
        <v>39</v>
      </c>
      <c r="H39" s="12">
        <v>44</v>
      </c>
      <c r="I39" s="12">
        <v>36</v>
      </c>
      <c r="J39" s="12">
        <v>11</v>
      </c>
      <c r="K39" s="54"/>
      <c r="L39" s="12"/>
      <c r="M39" s="54"/>
      <c r="N39" s="41"/>
      <c r="O39" s="74">
        <f t="shared" si="0"/>
        <v>299</v>
      </c>
    </row>
    <row r="40" spans="1:15" ht="21" customHeight="1" thickBot="1">
      <c r="A40" s="129"/>
      <c r="B40" s="130"/>
      <c r="C40" s="13" t="s">
        <v>43</v>
      </c>
      <c r="D40" s="14">
        <f aca="true" t="shared" si="11" ref="D40:J40">SUM(D38:D39)</f>
        <v>193</v>
      </c>
      <c r="E40" s="44">
        <f t="shared" si="11"/>
        <v>84</v>
      </c>
      <c r="F40" s="44">
        <f t="shared" si="11"/>
        <v>339</v>
      </c>
      <c r="G40" s="44">
        <f t="shared" si="11"/>
        <v>158</v>
      </c>
      <c r="H40" s="44">
        <f t="shared" si="11"/>
        <v>249</v>
      </c>
      <c r="I40" s="44">
        <f t="shared" si="11"/>
        <v>291</v>
      </c>
      <c r="J40" s="44">
        <f t="shared" si="11"/>
        <v>235</v>
      </c>
      <c r="K40" s="57"/>
      <c r="L40" s="44"/>
      <c r="M40" s="57"/>
      <c r="N40" s="45"/>
      <c r="O40" s="89">
        <f t="shared" si="0"/>
        <v>1549</v>
      </c>
    </row>
    <row r="41" spans="1:15" ht="21" customHeight="1">
      <c r="A41" s="125" t="s">
        <v>47</v>
      </c>
      <c r="B41" s="126"/>
      <c r="C41" s="7" t="s">
        <v>41</v>
      </c>
      <c r="D41" s="8">
        <v>76</v>
      </c>
      <c r="E41" s="9">
        <v>41</v>
      </c>
      <c r="F41" s="9">
        <v>78</v>
      </c>
      <c r="G41" s="9">
        <v>47</v>
      </c>
      <c r="H41" s="9">
        <v>165</v>
      </c>
      <c r="I41" s="9">
        <v>173</v>
      </c>
      <c r="J41" s="9">
        <v>215</v>
      </c>
      <c r="K41" s="61"/>
      <c r="L41" s="19"/>
      <c r="M41" s="61"/>
      <c r="N41" s="46"/>
      <c r="O41" s="73">
        <f t="shared" si="0"/>
        <v>795</v>
      </c>
    </row>
    <row r="42" spans="1:15" ht="21" customHeight="1">
      <c r="A42" s="127"/>
      <c r="B42" s="128"/>
      <c r="C42" s="10" t="s">
        <v>42</v>
      </c>
      <c r="D42" s="11">
        <v>0</v>
      </c>
      <c r="E42" s="12">
        <v>0</v>
      </c>
      <c r="F42" s="12">
        <v>6</v>
      </c>
      <c r="G42" s="12">
        <v>0</v>
      </c>
      <c r="H42" s="12">
        <v>0</v>
      </c>
      <c r="I42" s="12">
        <v>0</v>
      </c>
      <c r="J42" s="12">
        <v>0</v>
      </c>
      <c r="K42" s="54"/>
      <c r="L42" s="12"/>
      <c r="M42" s="54"/>
      <c r="N42" s="41"/>
      <c r="O42" s="74">
        <f t="shared" si="0"/>
        <v>6</v>
      </c>
    </row>
    <row r="43" spans="1:15" ht="21" customHeight="1" thickBot="1">
      <c r="A43" s="129"/>
      <c r="B43" s="130"/>
      <c r="C43" s="13" t="s">
        <v>43</v>
      </c>
      <c r="D43" s="14">
        <f aca="true" t="shared" si="12" ref="D43:J43">SUM(D41:D42)</f>
        <v>76</v>
      </c>
      <c r="E43" s="14">
        <f t="shared" si="12"/>
        <v>41</v>
      </c>
      <c r="F43" s="14">
        <f t="shared" si="12"/>
        <v>84</v>
      </c>
      <c r="G43" s="14">
        <f t="shared" si="12"/>
        <v>47</v>
      </c>
      <c r="H43" s="14">
        <f t="shared" si="12"/>
        <v>165</v>
      </c>
      <c r="I43" s="14">
        <f t="shared" si="12"/>
        <v>173</v>
      </c>
      <c r="J43" s="44">
        <f t="shared" si="12"/>
        <v>215</v>
      </c>
      <c r="K43" s="59"/>
      <c r="L43" s="21"/>
      <c r="M43" s="59"/>
      <c r="N43" s="42"/>
      <c r="O43" s="89">
        <f t="shared" si="0"/>
        <v>801</v>
      </c>
    </row>
    <row r="44" spans="1:15" ht="21" customHeight="1" thickBot="1">
      <c r="A44" s="138" t="s">
        <v>48</v>
      </c>
      <c r="B44" s="139"/>
      <c r="C44" s="140"/>
      <c r="D44" s="15">
        <f>SUM(D43+D40+D37+D28+D19:D19)</f>
        <v>5456</v>
      </c>
      <c r="E44" s="16">
        <f aca="true" t="shared" si="13" ref="E44:J44">SUM(E43+E40+E37+E28+E19)</f>
        <v>2212</v>
      </c>
      <c r="F44" s="16">
        <f t="shared" si="13"/>
        <v>9889</v>
      </c>
      <c r="G44" s="16">
        <f t="shared" si="13"/>
        <v>4730</v>
      </c>
      <c r="H44" s="16">
        <f t="shared" si="13"/>
        <v>7640</v>
      </c>
      <c r="I44" s="16">
        <v>8528</v>
      </c>
      <c r="J44" s="39">
        <f t="shared" si="13"/>
        <v>7160</v>
      </c>
      <c r="K44" s="39"/>
      <c r="L44" s="16"/>
      <c r="M44" s="58"/>
      <c r="N44" s="48"/>
      <c r="O44" s="79">
        <f t="shared" si="0"/>
        <v>45615</v>
      </c>
    </row>
    <row r="45" spans="1:15" ht="21" customHeight="1" thickBot="1">
      <c r="A45" s="138" t="s">
        <v>72</v>
      </c>
      <c r="B45" s="139"/>
      <c r="C45" s="140"/>
      <c r="D45" s="15">
        <v>103</v>
      </c>
      <c r="E45" s="16">
        <v>23</v>
      </c>
      <c r="F45" s="16">
        <v>228</v>
      </c>
      <c r="G45" s="16">
        <v>112</v>
      </c>
      <c r="H45" s="16">
        <v>150</v>
      </c>
      <c r="I45" s="16">
        <v>120</v>
      </c>
      <c r="J45" s="39">
        <v>96</v>
      </c>
      <c r="K45" s="39"/>
      <c r="L45" s="16"/>
      <c r="M45" s="58"/>
      <c r="N45" s="48"/>
      <c r="O45" s="79">
        <f t="shared" si="0"/>
        <v>832</v>
      </c>
    </row>
    <row r="46" spans="1:15" ht="21" customHeight="1" thickBot="1">
      <c r="A46" s="138" t="s">
        <v>49</v>
      </c>
      <c r="B46" s="139"/>
      <c r="C46" s="140"/>
      <c r="D46" s="15">
        <f aca="true" t="shared" si="14" ref="D46:J46">SUM(D44:D45)</f>
        <v>5559</v>
      </c>
      <c r="E46" s="16">
        <f t="shared" si="14"/>
        <v>2235</v>
      </c>
      <c r="F46" s="16">
        <f t="shared" si="14"/>
        <v>10117</v>
      </c>
      <c r="G46" s="16">
        <f t="shared" si="14"/>
        <v>4842</v>
      </c>
      <c r="H46" s="16">
        <f t="shared" si="14"/>
        <v>7790</v>
      </c>
      <c r="I46" s="16">
        <f t="shared" si="14"/>
        <v>8648</v>
      </c>
      <c r="J46" s="39">
        <f t="shared" si="14"/>
        <v>7256</v>
      </c>
      <c r="K46" s="39"/>
      <c r="L46" s="16"/>
      <c r="M46" s="58"/>
      <c r="N46" s="48"/>
      <c r="O46" s="79">
        <f t="shared" si="0"/>
        <v>46447</v>
      </c>
    </row>
    <row r="47" spans="1:15" ht="21" customHeight="1">
      <c r="A47" s="141" t="s">
        <v>73</v>
      </c>
      <c r="B47" s="131" t="s">
        <v>50</v>
      </c>
      <c r="C47" s="17" t="s">
        <v>51</v>
      </c>
      <c r="D47" s="18">
        <v>2602</v>
      </c>
      <c r="E47" s="19">
        <v>731</v>
      </c>
      <c r="F47" s="19">
        <v>5459</v>
      </c>
      <c r="G47" s="19">
        <v>2142</v>
      </c>
      <c r="H47" s="19">
        <v>3306</v>
      </c>
      <c r="I47" s="19">
        <v>3583</v>
      </c>
      <c r="J47" s="35">
        <v>1875</v>
      </c>
      <c r="K47" s="35"/>
      <c r="L47" s="19"/>
      <c r="M47" s="61"/>
      <c r="N47" s="46"/>
      <c r="O47" s="73">
        <f t="shared" si="0"/>
        <v>19698</v>
      </c>
    </row>
    <row r="48" spans="1:15" ht="21" customHeight="1">
      <c r="A48" s="98"/>
      <c r="B48" s="128"/>
      <c r="C48" s="10" t="s">
        <v>52</v>
      </c>
      <c r="D48" s="11">
        <v>1096</v>
      </c>
      <c r="E48" s="12">
        <v>773</v>
      </c>
      <c r="F48" s="12">
        <v>2521</v>
      </c>
      <c r="G48" s="12">
        <v>1620</v>
      </c>
      <c r="H48" s="12">
        <v>2547</v>
      </c>
      <c r="I48" s="12">
        <v>2985</v>
      </c>
      <c r="J48" s="32">
        <v>1288</v>
      </c>
      <c r="K48" s="32"/>
      <c r="L48" s="12"/>
      <c r="M48" s="54"/>
      <c r="N48" s="41"/>
      <c r="O48" s="74">
        <f t="shared" si="0"/>
        <v>12830</v>
      </c>
    </row>
    <row r="49" spans="1:15" ht="21" customHeight="1">
      <c r="A49" s="98"/>
      <c r="B49" s="128"/>
      <c r="C49" s="10" t="s">
        <v>43</v>
      </c>
      <c r="D49" s="11">
        <f aca="true" t="shared" si="15" ref="D49:J49">SUM(D47:D48)</f>
        <v>3698</v>
      </c>
      <c r="E49" s="12">
        <f t="shared" si="15"/>
        <v>1504</v>
      </c>
      <c r="F49" s="12">
        <f t="shared" si="15"/>
        <v>7980</v>
      </c>
      <c r="G49" s="12">
        <f t="shared" si="15"/>
        <v>3762</v>
      </c>
      <c r="H49" s="12">
        <f t="shared" si="15"/>
        <v>5853</v>
      </c>
      <c r="I49" s="12">
        <f t="shared" si="15"/>
        <v>6568</v>
      </c>
      <c r="J49" s="32">
        <f t="shared" si="15"/>
        <v>3163</v>
      </c>
      <c r="K49" s="32"/>
      <c r="L49" s="12"/>
      <c r="M49" s="54"/>
      <c r="N49" s="41"/>
      <c r="O49" s="74">
        <f t="shared" si="0"/>
        <v>32528</v>
      </c>
    </row>
    <row r="50" spans="1:15" ht="21" customHeight="1">
      <c r="A50" s="98"/>
      <c r="B50" s="134" t="s">
        <v>74</v>
      </c>
      <c r="C50" s="135"/>
      <c r="D50" s="11">
        <v>20</v>
      </c>
      <c r="E50" s="12">
        <v>8</v>
      </c>
      <c r="F50" s="12">
        <v>40</v>
      </c>
      <c r="G50" s="12">
        <v>16</v>
      </c>
      <c r="H50" s="12">
        <v>40</v>
      </c>
      <c r="I50" s="12">
        <v>50</v>
      </c>
      <c r="J50" s="32">
        <v>12</v>
      </c>
      <c r="K50" s="32"/>
      <c r="L50" s="12"/>
      <c r="M50" s="54"/>
      <c r="N50" s="41"/>
      <c r="O50" s="74">
        <f t="shared" si="0"/>
        <v>186</v>
      </c>
    </row>
    <row r="51" spans="1:15" ht="21" customHeight="1" thickBot="1">
      <c r="A51" s="142"/>
      <c r="B51" s="136" t="s">
        <v>75</v>
      </c>
      <c r="C51" s="137"/>
      <c r="D51" s="20">
        <v>138</v>
      </c>
      <c r="E51" s="21">
        <v>59</v>
      </c>
      <c r="F51" s="21">
        <v>213</v>
      </c>
      <c r="G51" s="21">
        <v>139</v>
      </c>
      <c r="H51" s="21">
        <v>193</v>
      </c>
      <c r="I51" s="21">
        <v>227</v>
      </c>
      <c r="J51" s="40">
        <v>97</v>
      </c>
      <c r="K51" s="40"/>
      <c r="L51" s="21"/>
      <c r="M51" s="59"/>
      <c r="N51" s="42"/>
      <c r="O51" s="89">
        <f t="shared" si="0"/>
        <v>1066</v>
      </c>
    </row>
    <row r="52" spans="1:15" ht="21" customHeight="1" thickBot="1">
      <c r="A52" s="143" t="s">
        <v>54</v>
      </c>
      <c r="B52" s="144"/>
      <c r="C52" s="145"/>
      <c r="D52" s="15">
        <f aca="true" t="shared" si="16" ref="D52:J52">SUM(D49:D51)</f>
        <v>3856</v>
      </c>
      <c r="E52" s="16">
        <f t="shared" si="16"/>
        <v>1571</v>
      </c>
      <c r="F52" s="16">
        <f t="shared" si="16"/>
        <v>8233</v>
      </c>
      <c r="G52" s="16">
        <f t="shared" si="16"/>
        <v>3917</v>
      </c>
      <c r="H52" s="16">
        <f t="shared" si="16"/>
        <v>6086</v>
      </c>
      <c r="I52" s="16">
        <f t="shared" si="16"/>
        <v>6845</v>
      </c>
      <c r="J52" s="39">
        <f t="shared" si="16"/>
        <v>3272</v>
      </c>
      <c r="K52" s="39"/>
      <c r="L52" s="16"/>
      <c r="M52" s="58"/>
      <c r="N52" s="48"/>
      <c r="O52" s="79">
        <f t="shared" si="0"/>
        <v>33780</v>
      </c>
    </row>
    <row r="53" spans="1:15" ht="23.25" customHeight="1" thickBot="1">
      <c r="A53" s="146" t="s">
        <v>35</v>
      </c>
      <c r="B53" s="147"/>
      <c r="C53" s="148"/>
      <c r="D53" s="77">
        <f>SUM(D52+D46)</f>
        <v>9415</v>
      </c>
      <c r="E53" s="78">
        <f>SUM(E52+E46)</f>
        <v>3806</v>
      </c>
      <c r="F53" s="78">
        <f>SUM(F52+F46)</f>
        <v>18350</v>
      </c>
      <c r="G53" s="78">
        <f>SUM(G46+G52)</f>
        <v>8759</v>
      </c>
      <c r="H53" s="78">
        <f>SUM(H46+H52)</f>
        <v>13876</v>
      </c>
      <c r="I53" s="78">
        <f>SUM(I52+I46)</f>
        <v>15493</v>
      </c>
      <c r="J53" s="82">
        <f>SUM(J52+J46)</f>
        <v>10528</v>
      </c>
      <c r="K53" s="82"/>
      <c r="L53" s="78"/>
      <c r="M53" s="95"/>
      <c r="N53" s="94"/>
      <c r="O53" s="76">
        <f t="shared" si="0"/>
        <v>80227</v>
      </c>
    </row>
  </sheetData>
  <sheetProtection/>
  <mergeCells count="40">
    <mergeCell ref="B50:C50"/>
    <mergeCell ref="A44:C44"/>
    <mergeCell ref="B17:B19"/>
    <mergeCell ref="F4:F7"/>
    <mergeCell ref="A53:C53"/>
    <mergeCell ref="A52:C52"/>
    <mergeCell ref="B8:B10"/>
    <mergeCell ref="A41:B43"/>
    <mergeCell ref="B32:B34"/>
    <mergeCell ref="A47:A51"/>
    <mergeCell ref="B23:B25"/>
    <mergeCell ref="B26:B28"/>
    <mergeCell ref="B47:B49"/>
    <mergeCell ref="A46:C46"/>
    <mergeCell ref="A20:A28"/>
    <mergeCell ref="B20:B22"/>
    <mergeCell ref="A29:A37"/>
    <mergeCell ref="B51:C51"/>
    <mergeCell ref="B35:B37"/>
    <mergeCell ref="A45:C45"/>
    <mergeCell ref="B29:B31"/>
    <mergeCell ref="A38:B40"/>
    <mergeCell ref="A8:A19"/>
    <mergeCell ref="K4:K7"/>
    <mergeCell ref="N4:N7"/>
    <mergeCell ref="B14:B16"/>
    <mergeCell ref="M4:M7"/>
    <mergeCell ref="L4:L7"/>
    <mergeCell ref="H4:H7"/>
    <mergeCell ref="B11:B13"/>
    <mergeCell ref="J4:J7"/>
    <mergeCell ref="G4:G7"/>
    <mergeCell ref="C5:C7"/>
    <mergeCell ref="I4:I7"/>
    <mergeCell ref="D4:D7"/>
    <mergeCell ref="A4:C4"/>
    <mergeCell ref="O4:O7"/>
    <mergeCell ref="B5:B7"/>
    <mergeCell ref="A5:A7"/>
    <mergeCell ref="E4:E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O23" sqref="O23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6" ht="15" customHeight="1">
      <c r="A1" s="22"/>
      <c r="B1" s="22"/>
      <c r="C1" s="22"/>
      <c r="D1" s="22"/>
      <c r="E1" s="22"/>
      <c r="F1" s="23"/>
    </row>
    <row r="2" spans="1:15" ht="15" customHeight="1">
      <c r="A2" s="49" t="s">
        <v>166</v>
      </c>
      <c r="C2" s="50"/>
      <c r="D2" s="6"/>
      <c r="E2" s="52"/>
      <c r="I2" s="53"/>
      <c r="J2" s="53"/>
      <c r="K2" s="53"/>
      <c r="L2" s="53"/>
      <c r="M2" s="53"/>
      <c r="N2" s="53"/>
      <c r="O2" s="24"/>
    </row>
    <row r="3" spans="9:15" ht="15" customHeight="1" thickBot="1">
      <c r="I3" s="25"/>
      <c r="J3" s="25"/>
      <c r="K3" s="25"/>
      <c r="L3" s="25"/>
      <c r="M3" s="25"/>
      <c r="N3" s="25"/>
      <c r="O3" s="25"/>
    </row>
    <row r="4" spans="1:15" ht="48" customHeight="1">
      <c r="A4" s="104" t="s">
        <v>98</v>
      </c>
      <c r="B4" s="105"/>
      <c r="C4" s="106"/>
      <c r="D4" s="161" t="s">
        <v>167</v>
      </c>
      <c r="E4" s="156" t="s">
        <v>168</v>
      </c>
      <c r="F4" s="117" t="s">
        <v>169</v>
      </c>
      <c r="G4" s="117" t="s">
        <v>170</v>
      </c>
      <c r="H4" s="117" t="s">
        <v>171</v>
      </c>
      <c r="I4" s="117" t="s">
        <v>172</v>
      </c>
      <c r="J4" s="117"/>
      <c r="K4" s="117"/>
      <c r="L4" s="117"/>
      <c r="M4" s="117"/>
      <c r="N4" s="164"/>
      <c r="O4" s="158" t="s">
        <v>173</v>
      </c>
    </row>
    <row r="5" spans="1:15" ht="13.5">
      <c r="A5" s="98" t="s">
        <v>37</v>
      </c>
      <c r="B5" s="97" t="s">
        <v>38</v>
      </c>
      <c r="C5" s="120" t="s">
        <v>39</v>
      </c>
      <c r="D5" s="162"/>
      <c r="E5" s="157"/>
      <c r="F5" s="152"/>
      <c r="G5" s="152"/>
      <c r="H5" s="152"/>
      <c r="I5" s="152"/>
      <c r="J5" s="154"/>
      <c r="K5" s="154"/>
      <c r="L5" s="154"/>
      <c r="M5" s="154"/>
      <c r="N5" s="165"/>
      <c r="O5" s="159"/>
    </row>
    <row r="6" spans="1:15" ht="13.5">
      <c r="A6" s="98"/>
      <c r="B6" s="97"/>
      <c r="C6" s="120"/>
      <c r="D6" s="162"/>
      <c r="E6" s="157"/>
      <c r="F6" s="152"/>
      <c r="G6" s="152"/>
      <c r="H6" s="152"/>
      <c r="I6" s="152"/>
      <c r="J6" s="154"/>
      <c r="K6" s="154"/>
      <c r="L6" s="154"/>
      <c r="M6" s="154"/>
      <c r="N6" s="165"/>
      <c r="O6" s="159"/>
    </row>
    <row r="7" spans="1:15" ht="18.75" customHeight="1" thickBot="1">
      <c r="A7" s="99"/>
      <c r="B7" s="100"/>
      <c r="C7" s="121"/>
      <c r="D7" s="163"/>
      <c r="E7" s="178"/>
      <c r="F7" s="153"/>
      <c r="G7" s="153"/>
      <c r="H7" s="153"/>
      <c r="I7" s="153"/>
      <c r="J7" s="155"/>
      <c r="K7" s="155"/>
      <c r="L7" s="155"/>
      <c r="M7" s="155"/>
      <c r="N7" s="166"/>
      <c r="O7" s="160"/>
    </row>
    <row r="8" spans="1:15" ht="21" customHeight="1">
      <c r="A8" s="107" t="s">
        <v>108</v>
      </c>
      <c r="B8" s="96" t="s">
        <v>40</v>
      </c>
      <c r="C8" s="7" t="s">
        <v>41</v>
      </c>
      <c r="D8" s="8">
        <v>249</v>
      </c>
      <c r="E8" s="9">
        <v>414</v>
      </c>
      <c r="F8" s="9">
        <v>182</v>
      </c>
      <c r="G8" s="9">
        <v>371</v>
      </c>
      <c r="H8" s="9">
        <v>257</v>
      </c>
      <c r="I8" s="9">
        <v>133</v>
      </c>
      <c r="J8" s="37"/>
      <c r="K8" s="9"/>
      <c r="L8" s="60"/>
      <c r="M8" s="9"/>
      <c r="N8" s="60"/>
      <c r="O8" s="73">
        <f aca="true" t="shared" si="0" ref="O8:O53">SUM(D8:N8)</f>
        <v>1606</v>
      </c>
    </row>
    <row r="9" spans="1:15" ht="21" customHeight="1">
      <c r="A9" s="108"/>
      <c r="B9" s="97"/>
      <c r="C9" s="10" t="s">
        <v>42</v>
      </c>
      <c r="D9" s="11">
        <v>72</v>
      </c>
      <c r="E9" s="12">
        <v>124</v>
      </c>
      <c r="F9" s="12">
        <v>125</v>
      </c>
      <c r="G9" s="12">
        <v>68</v>
      </c>
      <c r="H9" s="12">
        <v>159</v>
      </c>
      <c r="I9" s="12">
        <v>24</v>
      </c>
      <c r="J9" s="32"/>
      <c r="K9" s="12"/>
      <c r="L9" s="54"/>
      <c r="M9" s="12"/>
      <c r="N9" s="54"/>
      <c r="O9" s="74">
        <f t="shared" si="0"/>
        <v>572</v>
      </c>
    </row>
    <row r="10" spans="1:15" ht="21" customHeight="1">
      <c r="A10" s="108"/>
      <c r="B10" s="97"/>
      <c r="C10" s="10" t="s">
        <v>43</v>
      </c>
      <c r="D10" s="11">
        <f aca="true" t="shared" si="1" ref="D10:I10">SUM(D8:D9)</f>
        <v>321</v>
      </c>
      <c r="E10" s="12">
        <f t="shared" si="1"/>
        <v>538</v>
      </c>
      <c r="F10" s="12">
        <f t="shared" si="1"/>
        <v>307</v>
      </c>
      <c r="G10" s="12">
        <f t="shared" si="1"/>
        <v>439</v>
      </c>
      <c r="H10" s="12">
        <f t="shared" si="1"/>
        <v>416</v>
      </c>
      <c r="I10" s="12">
        <f t="shared" si="1"/>
        <v>157</v>
      </c>
      <c r="J10" s="32"/>
      <c r="K10" s="12"/>
      <c r="L10" s="54"/>
      <c r="M10" s="12"/>
      <c r="N10" s="54"/>
      <c r="O10" s="74">
        <f t="shared" si="0"/>
        <v>2178</v>
      </c>
    </row>
    <row r="11" spans="1:15" ht="21" customHeight="1">
      <c r="A11" s="108"/>
      <c r="B11" s="97" t="s">
        <v>44</v>
      </c>
      <c r="C11" s="10" t="s">
        <v>41</v>
      </c>
      <c r="D11" s="11">
        <v>486</v>
      </c>
      <c r="E11" s="12">
        <v>947</v>
      </c>
      <c r="F11" s="12">
        <v>303</v>
      </c>
      <c r="G11" s="12">
        <v>739</v>
      </c>
      <c r="H11" s="12">
        <v>426</v>
      </c>
      <c r="I11" s="12">
        <v>253</v>
      </c>
      <c r="J11" s="32"/>
      <c r="K11" s="12"/>
      <c r="L11" s="54"/>
      <c r="M11" s="12"/>
      <c r="N11" s="54"/>
      <c r="O11" s="74">
        <f t="shared" si="0"/>
        <v>3154</v>
      </c>
    </row>
    <row r="12" spans="1:15" ht="21" customHeight="1">
      <c r="A12" s="108"/>
      <c r="B12" s="97"/>
      <c r="C12" s="10" t="s">
        <v>42</v>
      </c>
      <c r="D12" s="11">
        <v>2</v>
      </c>
      <c r="E12" s="12">
        <v>19</v>
      </c>
      <c r="F12" s="12">
        <v>1</v>
      </c>
      <c r="G12" s="12">
        <v>3</v>
      </c>
      <c r="H12" s="12">
        <v>10</v>
      </c>
      <c r="I12" s="12">
        <v>3</v>
      </c>
      <c r="J12" s="32"/>
      <c r="K12" s="12"/>
      <c r="L12" s="54"/>
      <c r="M12" s="12"/>
      <c r="N12" s="54"/>
      <c r="O12" s="74">
        <f t="shared" si="0"/>
        <v>38</v>
      </c>
    </row>
    <row r="13" spans="1:15" ht="21" customHeight="1">
      <c r="A13" s="108"/>
      <c r="B13" s="97"/>
      <c r="C13" s="10" t="s">
        <v>43</v>
      </c>
      <c r="D13" s="11">
        <f aca="true" t="shared" si="2" ref="D13:I13">SUM(D11:D12)</f>
        <v>488</v>
      </c>
      <c r="E13" s="12">
        <f t="shared" si="2"/>
        <v>966</v>
      </c>
      <c r="F13" s="12">
        <f t="shared" si="2"/>
        <v>304</v>
      </c>
      <c r="G13" s="12">
        <f t="shared" si="2"/>
        <v>742</v>
      </c>
      <c r="H13" s="12">
        <f t="shared" si="2"/>
        <v>436</v>
      </c>
      <c r="I13" s="12">
        <f t="shared" si="2"/>
        <v>256</v>
      </c>
      <c r="J13" s="32"/>
      <c r="K13" s="12"/>
      <c r="L13" s="54"/>
      <c r="M13" s="12"/>
      <c r="N13" s="54"/>
      <c r="O13" s="74">
        <f t="shared" si="0"/>
        <v>3192</v>
      </c>
    </row>
    <row r="14" spans="1:15" ht="21" customHeight="1">
      <c r="A14" s="108"/>
      <c r="B14" s="97" t="s">
        <v>45</v>
      </c>
      <c r="C14" s="10" t="s">
        <v>41</v>
      </c>
      <c r="D14" s="11">
        <v>0</v>
      </c>
      <c r="E14" s="12">
        <v>0</v>
      </c>
      <c r="F14" s="12">
        <v>0</v>
      </c>
      <c r="G14" s="12">
        <v>1</v>
      </c>
      <c r="H14" s="12">
        <v>1</v>
      </c>
      <c r="I14" s="12">
        <v>4</v>
      </c>
      <c r="J14" s="32"/>
      <c r="K14" s="12"/>
      <c r="L14" s="54"/>
      <c r="M14" s="12"/>
      <c r="N14" s="54"/>
      <c r="O14" s="74">
        <f t="shared" si="0"/>
        <v>6</v>
      </c>
    </row>
    <row r="15" spans="1:15" ht="21" customHeight="1">
      <c r="A15" s="108"/>
      <c r="B15" s="97"/>
      <c r="C15" s="10" t="s">
        <v>42</v>
      </c>
      <c r="D15" s="11">
        <v>4</v>
      </c>
      <c r="E15" s="12">
        <v>5</v>
      </c>
      <c r="F15" s="12">
        <v>8</v>
      </c>
      <c r="G15" s="12">
        <v>0</v>
      </c>
      <c r="H15" s="12">
        <v>16</v>
      </c>
      <c r="I15" s="12">
        <v>0</v>
      </c>
      <c r="J15" s="32"/>
      <c r="K15" s="12"/>
      <c r="L15" s="54"/>
      <c r="M15" s="12"/>
      <c r="N15" s="54"/>
      <c r="O15" s="74">
        <f t="shared" si="0"/>
        <v>33</v>
      </c>
    </row>
    <row r="16" spans="1:15" ht="21" customHeight="1">
      <c r="A16" s="108"/>
      <c r="B16" s="97"/>
      <c r="C16" s="10" t="s">
        <v>43</v>
      </c>
      <c r="D16" s="11">
        <f aca="true" t="shared" si="3" ref="D16:I16">SUM(D14:D15)</f>
        <v>4</v>
      </c>
      <c r="E16" s="11">
        <f t="shared" si="3"/>
        <v>5</v>
      </c>
      <c r="F16" s="12">
        <f t="shared" si="3"/>
        <v>8</v>
      </c>
      <c r="G16" s="12">
        <f t="shared" si="3"/>
        <v>1</v>
      </c>
      <c r="H16" s="12">
        <f t="shared" si="3"/>
        <v>17</v>
      </c>
      <c r="I16" s="12">
        <f t="shared" si="3"/>
        <v>4</v>
      </c>
      <c r="J16" s="32"/>
      <c r="K16" s="12"/>
      <c r="L16" s="54"/>
      <c r="M16" s="12"/>
      <c r="N16" s="54"/>
      <c r="O16" s="74">
        <f t="shared" si="0"/>
        <v>39</v>
      </c>
    </row>
    <row r="17" spans="1:15" ht="21" customHeight="1">
      <c r="A17" s="108"/>
      <c r="B17" s="97" t="s">
        <v>109</v>
      </c>
      <c r="C17" s="10" t="s">
        <v>41</v>
      </c>
      <c r="D17" s="11">
        <f aca="true" t="shared" si="4" ref="D17:I19">D8+D11+D14</f>
        <v>735</v>
      </c>
      <c r="E17" s="11">
        <f t="shared" si="4"/>
        <v>1361</v>
      </c>
      <c r="F17" s="11">
        <f t="shared" si="4"/>
        <v>485</v>
      </c>
      <c r="G17" s="11">
        <f t="shared" si="4"/>
        <v>1111</v>
      </c>
      <c r="H17" s="11">
        <f t="shared" si="4"/>
        <v>684</v>
      </c>
      <c r="I17" s="11">
        <f t="shared" si="4"/>
        <v>390</v>
      </c>
      <c r="J17" s="54"/>
      <c r="K17" s="12"/>
      <c r="L17" s="54"/>
      <c r="M17" s="12"/>
      <c r="N17" s="54"/>
      <c r="O17" s="74">
        <f t="shared" si="0"/>
        <v>4766</v>
      </c>
    </row>
    <row r="18" spans="1:15" ht="21" customHeight="1">
      <c r="A18" s="108"/>
      <c r="B18" s="97"/>
      <c r="C18" s="10" t="s">
        <v>42</v>
      </c>
      <c r="D18" s="11">
        <f t="shared" si="4"/>
        <v>78</v>
      </c>
      <c r="E18" s="11">
        <f t="shared" si="4"/>
        <v>148</v>
      </c>
      <c r="F18" s="11">
        <f t="shared" si="4"/>
        <v>134</v>
      </c>
      <c r="G18" s="11">
        <f t="shared" si="4"/>
        <v>71</v>
      </c>
      <c r="H18" s="11">
        <f t="shared" si="4"/>
        <v>185</v>
      </c>
      <c r="I18" s="11">
        <f t="shared" si="4"/>
        <v>27</v>
      </c>
      <c r="J18" s="54"/>
      <c r="K18" s="12"/>
      <c r="L18" s="54"/>
      <c r="M18" s="12"/>
      <c r="N18" s="54"/>
      <c r="O18" s="74">
        <f t="shared" si="0"/>
        <v>643</v>
      </c>
    </row>
    <row r="19" spans="1:15" ht="21" customHeight="1" thickBot="1">
      <c r="A19" s="109"/>
      <c r="B19" s="100"/>
      <c r="C19" s="13" t="s">
        <v>43</v>
      </c>
      <c r="D19" s="11">
        <f t="shared" si="4"/>
        <v>813</v>
      </c>
      <c r="E19" s="11">
        <f t="shared" si="4"/>
        <v>1509</v>
      </c>
      <c r="F19" s="11">
        <f t="shared" si="4"/>
        <v>619</v>
      </c>
      <c r="G19" s="11">
        <f t="shared" si="4"/>
        <v>1182</v>
      </c>
      <c r="H19" s="11">
        <f t="shared" si="4"/>
        <v>869</v>
      </c>
      <c r="I19" s="11">
        <f t="shared" si="4"/>
        <v>417</v>
      </c>
      <c r="J19" s="54"/>
      <c r="K19" s="12"/>
      <c r="L19" s="54"/>
      <c r="M19" s="12"/>
      <c r="N19" s="54"/>
      <c r="O19" s="74">
        <f t="shared" si="0"/>
        <v>5409</v>
      </c>
    </row>
    <row r="20" spans="1:15" ht="21" customHeight="1">
      <c r="A20" s="107" t="s">
        <v>174</v>
      </c>
      <c r="B20" s="96" t="s">
        <v>40</v>
      </c>
      <c r="C20" s="7" t="s">
        <v>41</v>
      </c>
      <c r="D20" s="8">
        <v>1</v>
      </c>
      <c r="E20" s="9">
        <v>3</v>
      </c>
      <c r="F20" s="9">
        <v>2</v>
      </c>
      <c r="G20" s="9">
        <v>16</v>
      </c>
      <c r="H20" s="9">
        <v>1</v>
      </c>
      <c r="I20" s="9">
        <v>1</v>
      </c>
      <c r="J20" s="37"/>
      <c r="K20" s="9"/>
      <c r="L20" s="60"/>
      <c r="M20" s="9"/>
      <c r="N20" s="60"/>
      <c r="O20" s="73">
        <f t="shared" si="0"/>
        <v>24</v>
      </c>
    </row>
    <row r="21" spans="1:15" ht="21" customHeight="1">
      <c r="A21" s="108"/>
      <c r="B21" s="97"/>
      <c r="C21" s="10" t="s">
        <v>42</v>
      </c>
      <c r="D21" s="11">
        <v>23</v>
      </c>
      <c r="E21" s="12">
        <v>27</v>
      </c>
      <c r="F21" s="12">
        <v>0</v>
      </c>
      <c r="G21" s="12">
        <v>0</v>
      </c>
      <c r="H21" s="12">
        <v>18</v>
      </c>
      <c r="I21" s="12">
        <v>0</v>
      </c>
      <c r="J21" s="32"/>
      <c r="K21" s="12"/>
      <c r="L21" s="54"/>
      <c r="M21" s="12"/>
      <c r="N21" s="54"/>
      <c r="O21" s="74">
        <f t="shared" si="0"/>
        <v>68</v>
      </c>
    </row>
    <row r="22" spans="1:15" ht="21" customHeight="1">
      <c r="A22" s="108"/>
      <c r="B22" s="97"/>
      <c r="C22" s="10" t="s">
        <v>43</v>
      </c>
      <c r="D22" s="11">
        <f aca="true" t="shared" si="5" ref="D22:I22">SUM(D20:D21)</f>
        <v>24</v>
      </c>
      <c r="E22" s="11">
        <f t="shared" si="5"/>
        <v>30</v>
      </c>
      <c r="F22" s="11">
        <f t="shared" si="5"/>
        <v>2</v>
      </c>
      <c r="G22" s="11">
        <f t="shared" si="5"/>
        <v>16</v>
      </c>
      <c r="H22" s="11">
        <f t="shared" si="5"/>
        <v>19</v>
      </c>
      <c r="I22" s="11">
        <f t="shared" si="5"/>
        <v>1</v>
      </c>
      <c r="J22" s="54"/>
      <c r="K22" s="12"/>
      <c r="L22" s="54"/>
      <c r="M22" s="12"/>
      <c r="N22" s="54"/>
      <c r="O22" s="74">
        <f t="shared" si="0"/>
        <v>92</v>
      </c>
    </row>
    <row r="23" spans="1:15" ht="21" customHeight="1">
      <c r="A23" s="108"/>
      <c r="B23" s="97" t="s">
        <v>44</v>
      </c>
      <c r="C23" s="10" t="s">
        <v>41</v>
      </c>
      <c r="D23" s="11">
        <v>16</v>
      </c>
      <c r="E23" s="12">
        <v>30</v>
      </c>
      <c r="F23" s="12">
        <v>10</v>
      </c>
      <c r="G23" s="12">
        <v>20</v>
      </c>
      <c r="H23" s="12">
        <v>18</v>
      </c>
      <c r="I23" s="12">
        <v>12</v>
      </c>
      <c r="J23" s="32"/>
      <c r="K23" s="12"/>
      <c r="L23" s="54"/>
      <c r="M23" s="12"/>
      <c r="N23" s="54"/>
      <c r="O23" s="74">
        <f t="shared" si="0"/>
        <v>106</v>
      </c>
    </row>
    <row r="24" spans="1:15" ht="21" customHeight="1">
      <c r="A24" s="108"/>
      <c r="B24" s="97"/>
      <c r="C24" s="10" t="s">
        <v>42</v>
      </c>
      <c r="D24" s="11">
        <v>10</v>
      </c>
      <c r="E24" s="12">
        <v>7</v>
      </c>
      <c r="F24" s="12">
        <v>0</v>
      </c>
      <c r="G24" s="12">
        <v>0</v>
      </c>
      <c r="H24" s="12">
        <v>7</v>
      </c>
      <c r="I24" s="12">
        <v>0</v>
      </c>
      <c r="J24" s="32"/>
      <c r="K24" s="12"/>
      <c r="L24" s="54"/>
      <c r="M24" s="12"/>
      <c r="N24" s="54"/>
      <c r="O24" s="74">
        <f t="shared" si="0"/>
        <v>24</v>
      </c>
    </row>
    <row r="25" spans="1:15" ht="21" customHeight="1">
      <c r="A25" s="108"/>
      <c r="B25" s="97"/>
      <c r="C25" s="10" t="s">
        <v>43</v>
      </c>
      <c r="D25" s="11">
        <f aca="true" t="shared" si="6" ref="D25:I25">SUM(D23:D24)</f>
        <v>26</v>
      </c>
      <c r="E25" s="12">
        <f t="shared" si="6"/>
        <v>37</v>
      </c>
      <c r="F25" s="12">
        <f t="shared" si="6"/>
        <v>10</v>
      </c>
      <c r="G25" s="12">
        <f t="shared" si="6"/>
        <v>20</v>
      </c>
      <c r="H25" s="12">
        <f t="shared" si="6"/>
        <v>25</v>
      </c>
      <c r="I25" s="12">
        <f t="shared" si="6"/>
        <v>12</v>
      </c>
      <c r="J25" s="32"/>
      <c r="K25" s="12"/>
      <c r="L25" s="54"/>
      <c r="M25" s="12"/>
      <c r="N25" s="54"/>
      <c r="O25" s="74">
        <f t="shared" si="0"/>
        <v>130</v>
      </c>
    </row>
    <row r="26" spans="1:15" ht="21" customHeight="1">
      <c r="A26" s="108"/>
      <c r="B26" s="97" t="s">
        <v>109</v>
      </c>
      <c r="C26" s="10" t="s">
        <v>41</v>
      </c>
      <c r="D26" s="11">
        <f aca="true" t="shared" si="7" ref="D26:I28">D20+D23</f>
        <v>17</v>
      </c>
      <c r="E26" s="11">
        <f t="shared" si="7"/>
        <v>33</v>
      </c>
      <c r="F26" s="11">
        <f t="shared" si="7"/>
        <v>12</v>
      </c>
      <c r="G26" s="11">
        <f t="shared" si="7"/>
        <v>36</v>
      </c>
      <c r="H26" s="11">
        <f t="shared" si="7"/>
        <v>19</v>
      </c>
      <c r="I26" s="11">
        <f t="shared" si="7"/>
        <v>13</v>
      </c>
      <c r="J26" s="54"/>
      <c r="K26" s="12"/>
      <c r="L26" s="54"/>
      <c r="M26" s="12"/>
      <c r="N26" s="54"/>
      <c r="O26" s="74">
        <f t="shared" si="0"/>
        <v>130</v>
      </c>
    </row>
    <row r="27" spans="1:15" ht="21" customHeight="1">
      <c r="A27" s="108"/>
      <c r="B27" s="97"/>
      <c r="C27" s="10" t="s">
        <v>42</v>
      </c>
      <c r="D27" s="11">
        <f t="shared" si="7"/>
        <v>33</v>
      </c>
      <c r="E27" s="11">
        <f t="shared" si="7"/>
        <v>34</v>
      </c>
      <c r="F27" s="11">
        <f t="shared" si="7"/>
        <v>0</v>
      </c>
      <c r="G27" s="11">
        <f t="shared" si="7"/>
        <v>0</v>
      </c>
      <c r="H27" s="11">
        <f t="shared" si="7"/>
        <v>25</v>
      </c>
      <c r="I27" s="11">
        <f t="shared" si="7"/>
        <v>0</v>
      </c>
      <c r="J27" s="54"/>
      <c r="K27" s="12"/>
      <c r="L27" s="54"/>
      <c r="M27" s="12"/>
      <c r="N27" s="54"/>
      <c r="O27" s="74">
        <f t="shared" si="0"/>
        <v>92</v>
      </c>
    </row>
    <row r="28" spans="1:15" ht="21" customHeight="1" thickBot="1">
      <c r="A28" s="109"/>
      <c r="B28" s="100"/>
      <c r="C28" s="13" t="s">
        <v>43</v>
      </c>
      <c r="D28" s="11">
        <f t="shared" si="7"/>
        <v>50</v>
      </c>
      <c r="E28" s="11">
        <f t="shared" si="7"/>
        <v>67</v>
      </c>
      <c r="F28" s="11">
        <f t="shared" si="7"/>
        <v>12</v>
      </c>
      <c r="G28" s="11">
        <f t="shared" si="7"/>
        <v>36</v>
      </c>
      <c r="H28" s="11">
        <f t="shared" si="7"/>
        <v>44</v>
      </c>
      <c r="I28" s="11">
        <f t="shared" si="7"/>
        <v>13</v>
      </c>
      <c r="J28" s="54"/>
      <c r="K28" s="12"/>
      <c r="L28" s="54"/>
      <c r="M28" s="12"/>
      <c r="N28" s="54"/>
      <c r="O28" s="74">
        <f t="shared" si="0"/>
        <v>222</v>
      </c>
    </row>
    <row r="29" spans="1:15" ht="21" customHeight="1">
      <c r="A29" s="107" t="s">
        <v>111</v>
      </c>
      <c r="B29" s="96" t="s">
        <v>40</v>
      </c>
      <c r="C29" s="7" t="s">
        <v>41</v>
      </c>
      <c r="D29" s="8">
        <v>1299</v>
      </c>
      <c r="E29" s="9">
        <v>2120</v>
      </c>
      <c r="F29" s="9">
        <v>735</v>
      </c>
      <c r="G29" s="9">
        <v>2285</v>
      </c>
      <c r="H29" s="9">
        <v>1511</v>
      </c>
      <c r="I29" s="9">
        <v>371</v>
      </c>
      <c r="J29" s="37"/>
      <c r="K29" s="9"/>
      <c r="L29" s="60"/>
      <c r="M29" s="9"/>
      <c r="N29" s="60"/>
      <c r="O29" s="73">
        <f t="shared" si="0"/>
        <v>8321</v>
      </c>
    </row>
    <row r="30" spans="1:15" ht="21" customHeight="1">
      <c r="A30" s="108"/>
      <c r="B30" s="97"/>
      <c r="C30" s="10" t="s">
        <v>42</v>
      </c>
      <c r="D30" s="11">
        <v>4</v>
      </c>
      <c r="E30" s="12">
        <v>4</v>
      </c>
      <c r="F30" s="12">
        <v>1</v>
      </c>
      <c r="G30" s="12">
        <v>2</v>
      </c>
      <c r="H30" s="12">
        <v>2</v>
      </c>
      <c r="I30" s="12">
        <v>0</v>
      </c>
      <c r="J30" s="32"/>
      <c r="K30" s="12"/>
      <c r="L30" s="54"/>
      <c r="M30" s="12"/>
      <c r="N30" s="54"/>
      <c r="O30" s="74">
        <f t="shared" si="0"/>
        <v>13</v>
      </c>
    </row>
    <row r="31" spans="1:15" ht="21" customHeight="1">
      <c r="A31" s="108"/>
      <c r="B31" s="97"/>
      <c r="C31" s="10" t="s">
        <v>43</v>
      </c>
      <c r="D31" s="11">
        <f aca="true" t="shared" si="8" ref="D31:I31">D29+D30</f>
        <v>1303</v>
      </c>
      <c r="E31" s="11">
        <f t="shared" si="8"/>
        <v>2124</v>
      </c>
      <c r="F31" s="11">
        <f t="shared" si="8"/>
        <v>736</v>
      </c>
      <c r="G31" s="11">
        <f t="shared" si="8"/>
        <v>2287</v>
      </c>
      <c r="H31" s="11">
        <f t="shared" si="8"/>
        <v>1513</v>
      </c>
      <c r="I31" s="11">
        <f t="shared" si="8"/>
        <v>371</v>
      </c>
      <c r="J31" s="54"/>
      <c r="K31" s="12"/>
      <c r="L31" s="54"/>
      <c r="M31" s="12"/>
      <c r="N31" s="54"/>
      <c r="O31" s="74">
        <f t="shared" si="0"/>
        <v>8334</v>
      </c>
    </row>
    <row r="32" spans="1:15" ht="21" customHeight="1">
      <c r="A32" s="108"/>
      <c r="B32" s="97" t="s">
        <v>44</v>
      </c>
      <c r="C32" s="10" t="s">
        <v>41</v>
      </c>
      <c r="D32" s="11">
        <v>2050</v>
      </c>
      <c r="E32" s="12">
        <v>3742</v>
      </c>
      <c r="F32" s="12">
        <v>1206</v>
      </c>
      <c r="G32" s="12">
        <v>3936</v>
      </c>
      <c r="H32" s="12">
        <v>3009</v>
      </c>
      <c r="I32" s="12">
        <v>604</v>
      </c>
      <c r="J32" s="32"/>
      <c r="K32" s="12"/>
      <c r="L32" s="54"/>
      <c r="M32" s="12"/>
      <c r="N32" s="54"/>
      <c r="O32" s="74">
        <f t="shared" si="0"/>
        <v>14547</v>
      </c>
    </row>
    <row r="33" spans="1:15" ht="21" customHeight="1">
      <c r="A33" s="108"/>
      <c r="B33" s="97"/>
      <c r="C33" s="10" t="s">
        <v>42</v>
      </c>
      <c r="D33" s="11">
        <v>17</v>
      </c>
      <c r="E33" s="12">
        <v>28</v>
      </c>
      <c r="F33" s="12">
        <v>10</v>
      </c>
      <c r="G33" s="12">
        <v>12</v>
      </c>
      <c r="H33" s="12">
        <v>9</v>
      </c>
      <c r="I33" s="12">
        <v>0</v>
      </c>
      <c r="J33" s="32"/>
      <c r="K33" s="12"/>
      <c r="L33" s="54"/>
      <c r="M33" s="12"/>
      <c r="N33" s="54"/>
      <c r="O33" s="74">
        <f t="shared" si="0"/>
        <v>76</v>
      </c>
    </row>
    <row r="34" spans="1:15" ht="21" customHeight="1">
      <c r="A34" s="108"/>
      <c r="B34" s="97"/>
      <c r="C34" s="10" t="s">
        <v>43</v>
      </c>
      <c r="D34" s="11">
        <f aca="true" t="shared" si="9" ref="D34:I34">SUM(D32:D33)</f>
        <v>2067</v>
      </c>
      <c r="E34" s="12">
        <f t="shared" si="9"/>
        <v>3770</v>
      </c>
      <c r="F34" s="12">
        <f t="shared" si="9"/>
        <v>1216</v>
      </c>
      <c r="G34" s="12">
        <f t="shared" si="9"/>
        <v>3948</v>
      </c>
      <c r="H34" s="12">
        <f t="shared" si="9"/>
        <v>3018</v>
      </c>
      <c r="I34" s="12">
        <f t="shared" si="9"/>
        <v>604</v>
      </c>
      <c r="J34" s="32"/>
      <c r="K34" s="12"/>
      <c r="L34" s="54"/>
      <c r="M34" s="12"/>
      <c r="N34" s="54"/>
      <c r="O34" s="74">
        <f t="shared" si="0"/>
        <v>14623</v>
      </c>
    </row>
    <row r="35" spans="1:15" ht="21" customHeight="1">
      <c r="A35" s="108"/>
      <c r="B35" s="97" t="s">
        <v>109</v>
      </c>
      <c r="C35" s="10" t="s">
        <v>41</v>
      </c>
      <c r="D35" s="11">
        <f aca="true" t="shared" si="10" ref="D35:I37">D29+D32</f>
        <v>3349</v>
      </c>
      <c r="E35" s="11">
        <f t="shared" si="10"/>
        <v>5862</v>
      </c>
      <c r="F35" s="11">
        <f t="shared" si="10"/>
        <v>1941</v>
      </c>
      <c r="G35" s="11">
        <f t="shared" si="10"/>
        <v>6221</v>
      </c>
      <c r="H35" s="11">
        <f t="shared" si="10"/>
        <v>4520</v>
      </c>
      <c r="I35" s="11">
        <f t="shared" si="10"/>
        <v>975</v>
      </c>
      <c r="J35" s="54"/>
      <c r="K35" s="12"/>
      <c r="L35" s="54"/>
      <c r="M35" s="12"/>
      <c r="N35" s="54"/>
      <c r="O35" s="74">
        <f t="shared" si="0"/>
        <v>22868</v>
      </c>
    </row>
    <row r="36" spans="1:15" ht="21" customHeight="1">
      <c r="A36" s="108"/>
      <c r="B36" s="97"/>
      <c r="C36" s="10" t="s">
        <v>42</v>
      </c>
      <c r="D36" s="11">
        <f t="shared" si="10"/>
        <v>21</v>
      </c>
      <c r="E36" s="11">
        <f t="shared" si="10"/>
        <v>32</v>
      </c>
      <c r="F36" s="11">
        <f t="shared" si="10"/>
        <v>11</v>
      </c>
      <c r="G36" s="11">
        <f t="shared" si="10"/>
        <v>14</v>
      </c>
      <c r="H36" s="11">
        <f t="shared" si="10"/>
        <v>11</v>
      </c>
      <c r="I36" s="11">
        <f t="shared" si="10"/>
        <v>0</v>
      </c>
      <c r="J36" s="54"/>
      <c r="K36" s="12"/>
      <c r="L36" s="54"/>
      <c r="M36" s="12"/>
      <c r="N36" s="54"/>
      <c r="O36" s="74">
        <f t="shared" si="0"/>
        <v>89</v>
      </c>
    </row>
    <row r="37" spans="1:15" ht="21" customHeight="1" thickBot="1">
      <c r="A37" s="109"/>
      <c r="B37" s="100"/>
      <c r="C37" s="13" t="s">
        <v>43</v>
      </c>
      <c r="D37" s="11">
        <f t="shared" si="10"/>
        <v>3370</v>
      </c>
      <c r="E37" s="11">
        <f t="shared" si="10"/>
        <v>5894</v>
      </c>
      <c r="F37" s="11">
        <f t="shared" si="10"/>
        <v>1952</v>
      </c>
      <c r="G37" s="11">
        <f t="shared" si="10"/>
        <v>6235</v>
      </c>
      <c r="H37" s="11">
        <f t="shared" si="10"/>
        <v>4531</v>
      </c>
      <c r="I37" s="11">
        <f t="shared" si="10"/>
        <v>975</v>
      </c>
      <c r="J37" s="54"/>
      <c r="K37" s="12"/>
      <c r="L37" s="54"/>
      <c r="M37" s="12"/>
      <c r="N37" s="54"/>
      <c r="O37" s="74">
        <f t="shared" si="0"/>
        <v>22957</v>
      </c>
    </row>
    <row r="38" spans="1:15" ht="21" customHeight="1">
      <c r="A38" s="125" t="s">
        <v>46</v>
      </c>
      <c r="B38" s="126"/>
      <c r="C38" s="7" t="s">
        <v>41</v>
      </c>
      <c r="D38" s="8">
        <v>146</v>
      </c>
      <c r="E38" s="9">
        <v>188</v>
      </c>
      <c r="F38" s="9">
        <v>78</v>
      </c>
      <c r="G38" s="9">
        <v>172</v>
      </c>
      <c r="H38" s="9">
        <v>129</v>
      </c>
      <c r="I38" s="9">
        <v>44</v>
      </c>
      <c r="J38" s="37"/>
      <c r="K38" s="9"/>
      <c r="L38" s="60"/>
      <c r="M38" s="9"/>
      <c r="N38" s="60"/>
      <c r="O38" s="79">
        <f t="shared" si="0"/>
        <v>757</v>
      </c>
    </row>
    <row r="39" spans="1:15" ht="21" customHeight="1">
      <c r="A39" s="127"/>
      <c r="B39" s="128"/>
      <c r="C39" s="10" t="s">
        <v>42</v>
      </c>
      <c r="D39" s="11">
        <v>54</v>
      </c>
      <c r="E39" s="12">
        <v>66</v>
      </c>
      <c r="F39" s="12">
        <v>86</v>
      </c>
      <c r="G39" s="12">
        <v>9</v>
      </c>
      <c r="H39" s="12">
        <v>44</v>
      </c>
      <c r="I39" s="12">
        <v>0</v>
      </c>
      <c r="J39" s="32"/>
      <c r="K39" s="12"/>
      <c r="L39" s="54"/>
      <c r="M39" s="12"/>
      <c r="N39" s="54"/>
      <c r="O39" s="74">
        <f t="shared" si="0"/>
        <v>259</v>
      </c>
    </row>
    <row r="40" spans="1:15" ht="21" customHeight="1" thickBot="1">
      <c r="A40" s="129"/>
      <c r="B40" s="130"/>
      <c r="C40" s="13" t="s">
        <v>43</v>
      </c>
      <c r="D40" s="14">
        <f aca="true" t="shared" si="11" ref="D40:I40">SUM(D38:D39)</f>
        <v>200</v>
      </c>
      <c r="E40" s="44">
        <f t="shared" si="11"/>
        <v>254</v>
      </c>
      <c r="F40" s="44">
        <f t="shared" si="11"/>
        <v>164</v>
      </c>
      <c r="G40" s="44">
        <f t="shared" si="11"/>
        <v>181</v>
      </c>
      <c r="H40" s="44">
        <f t="shared" si="11"/>
        <v>173</v>
      </c>
      <c r="I40" s="44">
        <f t="shared" si="11"/>
        <v>44</v>
      </c>
      <c r="J40" s="55"/>
      <c r="K40" s="44"/>
      <c r="L40" s="57"/>
      <c r="M40" s="44"/>
      <c r="N40" s="57"/>
      <c r="O40" s="74">
        <f t="shared" si="0"/>
        <v>1016</v>
      </c>
    </row>
    <row r="41" spans="1:15" ht="21" customHeight="1">
      <c r="A41" s="125" t="s">
        <v>47</v>
      </c>
      <c r="B41" s="126"/>
      <c r="C41" s="7" t="s">
        <v>41</v>
      </c>
      <c r="D41" s="8">
        <v>52</v>
      </c>
      <c r="E41" s="9">
        <v>65</v>
      </c>
      <c r="F41" s="9">
        <v>51</v>
      </c>
      <c r="G41" s="9">
        <v>54</v>
      </c>
      <c r="H41" s="9">
        <v>65</v>
      </c>
      <c r="I41" s="9">
        <v>48</v>
      </c>
      <c r="J41" s="37"/>
      <c r="K41" s="9"/>
      <c r="L41" s="60"/>
      <c r="M41" s="9"/>
      <c r="N41" s="60"/>
      <c r="O41" s="73">
        <f t="shared" si="0"/>
        <v>335</v>
      </c>
    </row>
    <row r="42" spans="1:15" ht="21" customHeight="1">
      <c r="A42" s="127"/>
      <c r="B42" s="128"/>
      <c r="C42" s="10" t="s">
        <v>42</v>
      </c>
      <c r="D42" s="11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32"/>
      <c r="K42" s="12"/>
      <c r="L42" s="54"/>
      <c r="M42" s="12"/>
      <c r="N42" s="54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 aca="true" t="shared" si="12" ref="D43:I43">SUM(D41:D42)</f>
        <v>52</v>
      </c>
      <c r="E43" s="14">
        <f t="shared" si="12"/>
        <v>65</v>
      </c>
      <c r="F43" s="14">
        <f t="shared" si="12"/>
        <v>51</v>
      </c>
      <c r="G43" s="14">
        <f t="shared" si="12"/>
        <v>54</v>
      </c>
      <c r="H43" s="14">
        <f t="shared" si="12"/>
        <v>65</v>
      </c>
      <c r="I43" s="14">
        <f t="shared" si="12"/>
        <v>48</v>
      </c>
      <c r="J43" s="57"/>
      <c r="K43" s="44"/>
      <c r="L43" s="57"/>
      <c r="M43" s="44"/>
      <c r="N43" s="57"/>
      <c r="O43" s="75">
        <f t="shared" si="0"/>
        <v>335</v>
      </c>
    </row>
    <row r="44" spans="1:15" ht="21" customHeight="1" thickBot="1">
      <c r="A44" s="138" t="s">
        <v>48</v>
      </c>
      <c r="B44" s="139"/>
      <c r="C44" s="140"/>
      <c r="D44" s="15">
        <f aca="true" t="shared" si="13" ref="D44:I44">SUM(D43+D40+D37+D28+D19)</f>
        <v>4485</v>
      </c>
      <c r="E44" s="16">
        <f t="shared" si="13"/>
        <v>7789</v>
      </c>
      <c r="F44" s="16">
        <f t="shared" si="13"/>
        <v>2798</v>
      </c>
      <c r="G44" s="16">
        <f t="shared" si="13"/>
        <v>7688</v>
      </c>
      <c r="H44" s="16">
        <f t="shared" si="13"/>
        <v>5682</v>
      </c>
      <c r="I44" s="16">
        <f t="shared" si="13"/>
        <v>1497</v>
      </c>
      <c r="J44" s="39"/>
      <c r="K44" s="16"/>
      <c r="L44" s="58"/>
      <c r="M44" s="16"/>
      <c r="N44" s="58"/>
      <c r="O44" s="76">
        <f t="shared" si="0"/>
        <v>29939</v>
      </c>
    </row>
    <row r="45" spans="1:15" ht="21" customHeight="1" thickBot="1">
      <c r="A45" s="138" t="s">
        <v>112</v>
      </c>
      <c r="B45" s="139"/>
      <c r="C45" s="140"/>
      <c r="D45" s="15">
        <v>84</v>
      </c>
      <c r="E45" s="16">
        <v>118</v>
      </c>
      <c r="F45" s="16">
        <v>29</v>
      </c>
      <c r="G45" s="16">
        <v>176</v>
      </c>
      <c r="H45" s="16">
        <v>87</v>
      </c>
      <c r="I45" s="16">
        <v>33</v>
      </c>
      <c r="J45" s="39"/>
      <c r="K45" s="16"/>
      <c r="L45" s="58"/>
      <c r="M45" s="16"/>
      <c r="N45" s="58"/>
      <c r="O45" s="75">
        <f t="shared" si="0"/>
        <v>527</v>
      </c>
    </row>
    <row r="46" spans="1:15" ht="21" customHeight="1" thickBot="1">
      <c r="A46" s="138" t="s">
        <v>49</v>
      </c>
      <c r="B46" s="139"/>
      <c r="C46" s="140"/>
      <c r="D46" s="15">
        <f aca="true" t="shared" si="14" ref="D46:I46">SUM(D44:D45)</f>
        <v>4569</v>
      </c>
      <c r="E46" s="16">
        <f t="shared" si="14"/>
        <v>7907</v>
      </c>
      <c r="F46" s="16">
        <f t="shared" si="14"/>
        <v>2827</v>
      </c>
      <c r="G46" s="16">
        <f t="shared" si="14"/>
        <v>7864</v>
      </c>
      <c r="H46" s="16">
        <f t="shared" si="14"/>
        <v>5769</v>
      </c>
      <c r="I46" s="16">
        <f t="shared" si="14"/>
        <v>1530</v>
      </c>
      <c r="J46" s="39"/>
      <c r="K46" s="16"/>
      <c r="L46" s="58"/>
      <c r="M46" s="16"/>
      <c r="N46" s="58"/>
      <c r="O46" s="76">
        <f t="shared" si="0"/>
        <v>30466</v>
      </c>
    </row>
    <row r="47" spans="1:15" ht="21" customHeight="1">
      <c r="A47" s="141" t="s">
        <v>113</v>
      </c>
      <c r="B47" s="131" t="s">
        <v>50</v>
      </c>
      <c r="C47" s="17" t="s">
        <v>51</v>
      </c>
      <c r="D47" s="18">
        <v>2364</v>
      </c>
      <c r="E47" s="19">
        <v>4113</v>
      </c>
      <c r="F47" s="19">
        <v>1295</v>
      </c>
      <c r="G47" s="19">
        <v>4166</v>
      </c>
      <c r="H47" s="19">
        <v>3275</v>
      </c>
      <c r="I47" s="19">
        <v>606</v>
      </c>
      <c r="J47" s="35"/>
      <c r="K47" s="19"/>
      <c r="L47" s="61"/>
      <c r="M47" s="19"/>
      <c r="N47" s="61"/>
      <c r="O47" s="89">
        <f t="shared" si="0"/>
        <v>15819</v>
      </c>
    </row>
    <row r="48" spans="1:15" ht="21" customHeight="1">
      <c r="A48" s="98"/>
      <c r="B48" s="128"/>
      <c r="C48" s="10" t="s">
        <v>52</v>
      </c>
      <c r="D48" s="11">
        <v>2322</v>
      </c>
      <c r="E48" s="12">
        <v>3309</v>
      </c>
      <c r="F48" s="12">
        <v>1672</v>
      </c>
      <c r="G48" s="12">
        <v>3639</v>
      </c>
      <c r="H48" s="12">
        <v>1311</v>
      </c>
      <c r="I48" s="12">
        <v>905</v>
      </c>
      <c r="J48" s="32"/>
      <c r="K48" s="12"/>
      <c r="L48" s="54"/>
      <c r="M48" s="12"/>
      <c r="N48" s="54"/>
      <c r="O48" s="89">
        <f t="shared" si="0"/>
        <v>13158</v>
      </c>
    </row>
    <row r="49" spans="1:15" ht="21" customHeight="1">
      <c r="A49" s="98"/>
      <c r="B49" s="128"/>
      <c r="C49" s="10" t="s">
        <v>43</v>
      </c>
      <c r="D49" s="11">
        <f aca="true" t="shared" si="15" ref="D49:I49">SUM(D47:D48)</f>
        <v>4686</v>
      </c>
      <c r="E49" s="11">
        <f t="shared" si="15"/>
        <v>7422</v>
      </c>
      <c r="F49" s="11">
        <f t="shared" si="15"/>
        <v>2967</v>
      </c>
      <c r="G49" s="11">
        <f t="shared" si="15"/>
        <v>7805</v>
      </c>
      <c r="H49" s="11">
        <f t="shared" si="15"/>
        <v>4586</v>
      </c>
      <c r="I49" s="11">
        <f t="shared" si="15"/>
        <v>1511</v>
      </c>
      <c r="J49" s="54"/>
      <c r="K49" s="12"/>
      <c r="L49" s="54"/>
      <c r="M49" s="12"/>
      <c r="N49" s="54"/>
      <c r="O49" s="89">
        <f t="shared" si="0"/>
        <v>28977</v>
      </c>
    </row>
    <row r="50" spans="1:15" ht="21" customHeight="1">
      <c r="A50" s="98"/>
      <c r="B50" s="134" t="s">
        <v>114</v>
      </c>
      <c r="C50" s="135"/>
      <c r="D50" s="11">
        <v>28</v>
      </c>
      <c r="E50" s="12">
        <v>28</v>
      </c>
      <c r="F50" s="12">
        <v>20</v>
      </c>
      <c r="G50" s="12">
        <v>42</v>
      </c>
      <c r="H50" s="12">
        <v>19</v>
      </c>
      <c r="I50" s="12">
        <v>6</v>
      </c>
      <c r="J50" s="32"/>
      <c r="K50" s="12"/>
      <c r="L50" s="54"/>
      <c r="M50" s="12"/>
      <c r="N50" s="54"/>
      <c r="O50" s="89">
        <f t="shared" si="0"/>
        <v>143</v>
      </c>
    </row>
    <row r="51" spans="1:15" ht="21" customHeight="1" thickBot="1">
      <c r="A51" s="142"/>
      <c r="B51" s="136" t="s">
        <v>115</v>
      </c>
      <c r="C51" s="137"/>
      <c r="D51" s="20">
        <v>119</v>
      </c>
      <c r="E51" s="21">
        <v>191</v>
      </c>
      <c r="F51" s="21">
        <v>62</v>
      </c>
      <c r="G51" s="21">
        <v>225</v>
      </c>
      <c r="H51" s="21">
        <v>114</v>
      </c>
      <c r="I51" s="21">
        <v>45</v>
      </c>
      <c r="J51" s="40"/>
      <c r="K51" s="21"/>
      <c r="L51" s="59"/>
      <c r="M51" s="21"/>
      <c r="N51" s="59"/>
      <c r="O51" s="75">
        <f t="shared" si="0"/>
        <v>756</v>
      </c>
    </row>
    <row r="52" spans="1:15" ht="21" customHeight="1" thickBot="1">
      <c r="A52" s="143" t="s">
        <v>54</v>
      </c>
      <c r="B52" s="144"/>
      <c r="C52" s="145"/>
      <c r="D52" s="15">
        <f aca="true" t="shared" si="16" ref="D52:I52">SUM(D49:D51)</f>
        <v>4833</v>
      </c>
      <c r="E52" s="15">
        <f t="shared" si="16"/>
        <v>7641</v>
      </c>
      <c r="F52" s="16">
        <f t="shared" si="16"/>
        <v>3049</v>
      </c>
      <c r="G52" s="16">
        <f t="shared" si="16"/>
        <v>8072</v>
      </c>
      <c r="H52" s="16">
        <f t="shared" si="16"/>
        <v>4719</v>
      </c>
      <c r="I52" s="16">
        <f t="shared" si="16"/>
        <v>1562</v>
      </c>
      <c r="J52" s="39"/>
      <c r="K52" s="16"/>
      <c r="L52" s="58"/>
      <c r="M52" s="16"/>
      <c r="N52" s="58"/>
      <c r="O52" s="76">
        <f t="shared" si="0"/>
        <v>29876</v>
      </c>
    </row>
    <row r="53" spans="1:15" ht="23.25" customHeight="1" thickBot="1">
      <c r="A53" s="146" t="s">
        <v>35</v>
      </c>
      <c r="B53" s="147"/>
      <c r="C53" s="148"/>
      <c r="D53" s="77">
        <f>SUM(D46+D52:D52)</f>
        <v>9402</v>
      </c>
      <c r="E53" s="78">
        <f>SUM(E46+E52)</f>
        <v>15548</v>
      </c>
      <c r="F53" s="78">
        <f>SUM(F46+F52)</f>
        <v>5876</v>
      </c>
      <c r="G53" s="78">
        <f>SUM(G46+G52)</f>
        <v>15936</v>
      </c>
      <c r="H53" s="78">
        <f>SUM(H52+H46)</f>
        <v>10488</v>
      </c>
      <c r="I53" s="78">
        <f>SUM(I46+I52:I52)</f>
        <v>3092</v>
      </c>
      <c r="J53" s="82"/>
      <c r="K53" s="78"/>
      <c r="L53" s="95"/>
      <c r="M53" s="78"/>
      <c r="N53" s="95"/>
      <c r="O53" s="76">
        <f t="shared" si="0"/>
        <v>60342</v>
      </c>
    </row>
  </sheetData>
  <sheetProtection/>
  <mergeCells count="40">
    <mergeCell ref="B8:B10"/>
    <mergeCell ref="B11:B13"/>
    <mergeCell ref="B14:B16"/>
    <mergeCell ref="B17:B19"/>
    <mergeCell ref="B32:B34"/>
    <mergeCell ref="B35:B37"/>
    <mergeCell ref="B20:B22"/>
    <mergeCell ref="B51:C51"/>
    <mergeCell ref="A41:B43"/>
    <mergeCell ref="A44:C44"/>
    <mergeCell ref="A45:C45"/>
    <mergeCell ref="B23:B25"/>
    <mergeCell ref="B26:B28"/>
    <mergeCell ref="B29:B31"/>
    <mergeCell ref="B50:C50"/>
    <mergeCell ref="A20:A28"/>
    <mergeCell ref="A29:A37"/>
    <mergeCell ref="H4:H7"/>
    <mergeCell ref="D4:D7"/>
    <mergeCell ref="L4:L7"/>
    <mergeCell ref="A4:C4"/>
    <mergeCell ref="A5:A7"/>
    <mergeCell ref="B5:B7"/>
    <mergeCell ref="C5:C7"/>
    <mergeCell ref="A53:C53"/>
    <mergeCell ref="E4:E7"/>
    <mergeCell ref="F4:F7"/>
    <mergeCell ref="G4:G7"/>
    <mergeCell ref="A52:C52"/>
    <mergeCell ref="A8:A19"/>
    <mergeCell ref="A38:B40"/>
    <mergeCell ref="B47:B49"/>
    <mergeCell ref="A47:A51"/>
    <mergeCell ref="A46:C46"/>
    <mergeCell ref="M4:M7"/>
    <mergeCell ref="I4:I7"/>
    <mergeCell ref="N4:N7"/>
    <mergeCell ref="O4:O7"/>
    <mergeCell ref="J4:J7"/>
    <mergeCell ref="K4:K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7" ht="15" customHeight="1">
      <c r="A1" s="22"/>
      <c r="B1" s="22"/>
      <c r="C1" s="22"/>
      <c r="D1" s="22"/>
      <c r="E1" s="22"/>
      <c r="F1" s="23"/>
      <c r="G1" s="1" t="s">
        <v>36</v>
      </c>
    </row>
    <row r="2" spans="1:15" ht="15" customHeight="1">
      <c r="A2" s="6"/>
      <c r="B2" s="6"/>
      <c r="C2" s="6"/>
      <c r="D2" s="6"/>
      <c r="E2" s="6"/>
      <c r="O2" s="24"/>
    </row>
    <row r="3" ht="15" customHeight="1" thickBot="1">
      <c r="O3" s="25"/>
    </row>
    <row r="4" spans="1:15" ht="48" customHeight="1">
      <c r="A4" s="104" t="s">
        <v>98</v>
      </c>
      <c r="B4" s="105"/>
      <c r="C4" s="106"/>
      <c r="D4" s="161" t="s">
        <v>99</v>
      </c>
      <c r="E4" s="156" t="s">
        <v>100</v>
      </c>
      <c r="F4" s="117" t="s">
        <v>101</v>
      </c>
      <c r="G4" s="117" t="s">
        <v>102</v>
      </c>
      <c r="H4" s="117" t="s">
        <v>103</v>
      </c>
      <c r="I4" s="117" t="s">
        <v>104</v>
      </c>
      <c r="J4" s="117" t="s">
        <v>105</v>
      </c>
      <c r="K4" s="117" t="s">
        <v>106</v>
      </c>
      <c r="L4" s="117"/>
      <c r="M4" s="117"/>
      <c r="N4" s="117"/>
      <c r="O4" s="158" t="s">
        <v>107</v>
      </c>
    </row>
    <row r="5" spans="1:15" ht="13.5">
      <c r="A5" s="98" t="s">
        <v>37</v>
      </c>
      <c r="B5" s="97" t="s">
        <v>38</v>
      </c>
      <c r="C5" s="120" t="s">
        <v>39</v>
      </c>
      <c r="D5" s="162"/>
      <c r="E5" s="157"/>
      <c r="F5" s="152"/>
      <c r="G5" s="152"/>
      <c r="H5" s="152"/>
      <c r="I5" s="152"/>
      <c r="J5" s="152"/>
      <c r="K5" s="152"/>
      <c r="L5" s="154"/>
      <c r="M5" s="154"/>
      <c r="N5" s="152"/>
      <c r="O5" s="159"/>
    </row>
    <row r="6" spans="1:15" ht="13.5">
      <c r="A6" s="98"/>
      <c r="B6" s="97"/>
      <c r="C6" s="120"/>
      <c r="D6" s="162"/>
      <c r="E6" s="157"/>
      <c r="F6" s="152"/>
      <c r="G6" s="152"/>
      <c r="H6" s="152"/>
      <c r="I6" s="152"/>
      <c r="J6" s="152"/>
      <c r="K6" s="152"/>
      <c r="L6" s="154"/>
      <c r="M6" s="154"/>
      <c r="N6" s="152"/>
      <c r="O6" s="159"/>
    </row>
    <row r="7" spans="1:15" ht="18.75" customHeight="1" thickBot="1">
      <c r="A7" s="99"/>
      <c r="B7" s="100"/>
      <c r="C7" s="121"/>
      <c r="D7" s="163"/>
      <c r="E7" s="157"/>
      <c r="F7" s="153"/>
      <c r="G7" s="153"/>
      <c r="H7" s="153"/>
      <c r="I7" s="153"/>
      <c r="J7" s="153"/>
      <c r="K7" s="153"/>
      <c r="L7" s="155"/>
      <c r="M7" s="155"/>
      <c r="N7" s="153"/>
      <c r="O7" s="160"/>
    </row>
    <row r="8" spans="1:15" ht="21" customHeight="1">
      <c r="A8" s="107" t="s">
        <v>108</v>
      </c>
      <c r="B8" s="96" t="s">
        <v>40</v>
      </c>
      <c r="C8" s="7" t="s">
        <v>41</v>
      </c>
      <c r="D8" s="26">
        <f>'東津軽郡'!O8</f>
        <v>556</v>
      </c>
      <c r="E8" s="28">
        <f>'西津軽郡'!O8</f>
        <v>505</v>
      </c>
      <c r="F8" s="28">
        <f>'中津軽郡'!O8</f>
        <v>40</v>
      </c>
      <c r="G8" s="28">
        <f>'南津軽郡'!O8</f>
        <v>509</v>
      </c>
      <c r="H8" s="29">
        <f>'北津軽郡'!O8</f>
        <v>914</v>
      </c>
      <c r="I8" s="28">
        <f>'上北郡'!O8</f>
        <v>2985</v>
      </c>
      <c r="J8" s="28">
        <f>'下北郡'!O8</f>
        <v>446</v>
      </c>
      <c r="K8" s="28">
        <f>'三戸郡'!O8</f>
        <v>1606</v>
      </c>
      <c r="L8" s="28"/>
      <c r="M8" s="28"/>
      <c r="N8" s="30"/>
      <c r="O8" s="79">
        <f>SUM(D8:N8)</f>
        <v>7561</v>
      </c>
    </row>
    <row r="9" spans="1:15" ht="21" customHeight="1">
      <c r="A9" s="108"/>
      <c r="B9" s="97"/>
      <c r="C9" s="10" t="s">
        <v>42</v>
      </c>
      <c r="D9" s="31">
        <f>'東津軽郡'!O9</f>
        <v>41</v>
      </c>
      <c r="E9" s="12">
        <f>'西津軽郡'!O9</f>
        <v>53</v>
      </c>
      <c r="F9" s="12">
        <f>'中津軽郡'!O9</f>
        <v>2</v>
      </c>
      <c r="G9" s="12">
        <f>'南津軽郡'!O9</f>
        <v>171</v>
      </c>
      <c r="H9" s="32">
        <f>'北津軽郡'!O9</f>
        <v>181</v>
      </c>
      <c r="I9" s="12">
        <f>'上北郡'!O9</f>
        <v>604</v>
      </c>
      <c r="J9" s="12">
        <f>'下北郡'!O9</f>
        <v>74</v>
      </c>
      <c r="K9" s="12">
        <f>'三戸郡'!O9</f>
        <v>572</v>
      </c>
      <c r="L9" s="12"/>
      <c r="M9" s="12"/>
      <c r="N9" s="33"/>
      <c r="O9" s="74">
        <f>SUM(D9:N9)</f>
        <v>1698</v>
      </c>
    </row>
    <row r="10" spans="1:15" ht="21" customHeight="1">
      <c r="A10" s="108"/>
      <c r="B10" s="97"/>
      <c r="C10" s="10" t="s">
        <v>43</v>
      </c>
      <c r="D10" s="31">
        <f>'東津軽郡'!O10</f>
        <v>597</v>
      </c>
      <c r="E10" s="12">
        <f>'西津軽郡'!O10</f>
        <v>558</v>
      </c>
      <c r="F10" s="12">
        <f>'中津軽郡'!O10</f>
        <v>42</v>
      </c>
      <c r="G10" s="12">
        <f>'南津軽郡'!O10</f>
        <v>680</v>
      </c>
      <c r="H10" s="32">
        <f>'北津軽郡'!O10</f>
        <v>1095</v>
      </c>
      <c r="I10" s="12">
        <f>'上北郡'!O10</f>
        <v>3589</v>
      </c>
      <c r="J10" s="12">
        <f>'下北郡'!O10</f>
        <v>520</v>
      </c>
      <c r="K10" s="12">
        <f>'三戸郡'!O10</f>
        <v>2178</v>
      </c>
      <c r="L10" s="12"/>
      <c r="M10" s="12"/>
      <c r="N10" s="33"/>
      <c r="O10" s="74">
        <f>SUM(D10:K10)</f>
        <v>9259</v>
      </c>
    </row>
    <row r="11" spans="1:15" ht="21" customHeight="1">
      <c r="A11" s="108"/>
      <c r="B11" s="97" t="s">
        <v>44</v>
      </c>
      <c r="C11" s="10" t="s">
        <v>41</v>
      </c>
      <c r="D11" s="31">
        <f>'東津軽郡'!O11</f>
        <v>1148</v>
      </c>
      <c r="E11" s="12">
        <f>'西津軽郡'!O11</f>
        <v>735</v>
      </c>
      <c r="F11" s="12">
        <f>'中津軽郡'!O11</f>
        <v>122</v>
      </c>
      <c r="G11" s="12">
        <f>'南津軽郡'!O11</f>
        <v>1439</v>
      </c>
      <c r="H11" s="32">
        <f>'北津軽郡'!O11</f>
        <v>1731</v>
      </c>
      <c r="I11" s="12">
        <f>'上北郡'!O11</f>
        <v>5054</v>
      </c>
      <c r="J11" s="12">
        <f>'下北郡'!O11</f>
        <v>709</v>
      </c>
      <c r="K11" s="12">
        <f>'三戸郡'!O11</f>
        <v>3154</v>
      </c>
      <c r="L11" s="12"/>
      <c r="M11" s="12"/>
      <c r="N11" s="33"/>
      <c r="O11" s="74">
        <f>SUM(D11:N11)</f>
        <v>14092</v>
      </c>
    </row>
    <row r="12" spans="1:15" ht="21" customHeight="1">
      <c r="A12" s="108"/>
      <c r="B12" s="97"/>
      <c r="C12" s="10" t="s">
        <v>42</v>
      </c>
      <c r="D12" s="31">
        <f>'東津軽郡'!O12</f>
        <v>8</v>
      </c>
      <c r="E12" s="12">
        <f>'西津軽郡'!O12</f>
        <v>8</v>
      </c>
      <c r="F12" s="12">
        <f>'中津軽郡'!O12</f>
        <v>3</v>
      </c>
      <c r="G12" s="12">
        <f>'南津軽郡'!O12</f>
        <v>23</v>
      </c>
      <c r="H12" s="32">
        <f>'北津軽郡'!O12</f>
        <v>23</v>
      </c>
      <c r="I12" s="12">
        <f>'上北郡'!O12</f>
        <v>54</v>
      </c>
      <c r="J12" s="12">
        <f>'下北郡'!O12</f>
        <v>15</v>
      </c>
      <c r="K12" s="12">
        <f>'三戸郡'!O12</f>
        <v>38</v>
      </c>
      <c r="L12" s="12"/>
      <c r="M12" s="12"/>
      <c r="N12" s="33"/>
      <c r="O12" s="74">
        <f>SUM(D12:N12)</f>
        <v>172</v>
      </c>
    </row>
    <row r="13" spans="1:15" ht="21" customHeight="1">
      <c r="A13" s="108"/>
      <c r="B13" s="97"/>
      <c r="C13" s="10" t="s">
        <v>43</v>
      </c>
      <c r="D13" s="31">
        <f>'東津軽郡'!O13</f>
        <v>1156</v>
      </c>
      <c r="E13" s="12">
        <f>'西津軽郡'!O13</f>
        <v>743</v>
      </c>
      <c r="F13" s="12">
        <f>'中津軽郡'!O13</f>
        <v>125</v>
      </c>
      <c r="G13" s="12">
        <f>'南津軽郡'!O13</f>
        <v>1462</v>
      </c>
      <c r="H13" s="32">
        <f>'北津軽郡'!O13</f>
        <v>1754</v>
      </c>
      <c r="I13" s="12">
        <f>'上北郡'!O13</f>
        <v>5108</v>
      </c>
      <c r="J13" s="12">
        <f>'下北郡'!O13</f>
        <v>724</v>
      </c>
      <c r="K13" s="12">
        <f>'三戸郡'!O13</f>
        <v>3192</v>
      </c>
      <c r="L13" s="12"/>
      <c r="M13" s="12"/>
      <c r="N13" s="33"/>
      <c r="O13" s="74">
        <f>SUM(O11:O12)</f>
        <v>14264</v>
      </c>
    </row>
    <row r="14" spans="1:15" ht="21" customHeight="1">
      <c r="A14" s="108"/>
      <c r="B14" s="97" t="s">
        <v>45</v>
      </c>
      <c r="C14" s="10" t="s">
        <v>41</v>
      </c>
      <c r="D14" s="31">
        <f>'東津軽郡'!O14</f>
        <v>6</v>
      </c>
      <c r="E14" s="12">
        <f>'西津軽郡'!O14</f>
        <v>5</v>
      </c>
      <c r="F14" s="12">
        <f>'中津軽郡'!O14</f>
        <v>0</v>
      </c>
      <c r="G14" s="12">
        <f>'南津軽郡'!O14</f>
        <v>0</v>
      </c>
      <c r="H14" s="32">
        <f>'北津軽郡'!O14</f>
        <v>2</v>
      </c>
      <c r="I14" s="12">
        <f>'上北郡'!O14</f>
        <v>20</v>
      </c>
      <c r="J14" s="12">
        <f>'下北郡'!O14</f>
        <v>2</v>
      </c>
      <c r="K14" s="12">
        <f>'三戸郡'!O14</f>
        <v>6</v>
      </c>
      <c r="L14" s="12"/>
      <c r="M14" s="12"/>
      <c r="N14" s="33"/>
      <c r="O14" s="74">
        <f>SUM(D14:N14)</f>
        <v>41</v>
      </c>
    </row>
    <row r="15" spans="1:15" ht="21" customHeight="1">
      <c r="A15" s="108"/>
      <c r="B15" s="97"/>
      <c r="C15" s="10" t="s">
        <v>42</v>
      </c>
      <c r="D15" s="31">
        <f>'東津軽郡'!O15</f>
        <v>1</v>
      </c>
      <c r="E15" s="12">
        <f>'西津軽郡'!O15</f>
        <v>1</v>
      </c>
      <c r="F15" s="12">
        <f>'中津軽郡'!O15</f>
        <v>0</v>
      </c>
      <c r="G15" s="12">
        <f>'南津軽郡'!O15</f>
        <v>13</v>
      </c>
      <c r="H15" s="32">
        <f>'北津軽郡'!O15</f>
        <v>3</v>
      </c>
      <c r="I15" s="12">
        <f>'上北郡'!O15</f>
        <v>25</v>
      </c>
      <c r="J15" s="12">
        <f>'下北郡'!O15</f>
        <v>6</v>
      </c>
      <c r="K15" s="12">
        <f>'三戸郡'!O15</f>
        <v>33</v>
      </c>
      <c r="L15" s="12"/>
      <c r="M15" s="12"/>
      <c r="N15" s="33"/>
      <c r="O15" s="74">
        <f>SUM(D15:N15)</f>
        <v>82</v>
      </c>
    </row>
    <row r="16" spans="1:15" ht="21" customHeight="1">
      <c r="A16" s="108"/>
      <c r="B16" s="97"/>
      <c r="C16" s="10" t="s">
        <v>43</v>
      </c>
      <c r="D16" s="31">
        <f>'東津軽郡'!O16</f>
        <v>7</v>
      </c>
      <c r="E16" s="12">
        <f>'西津軽郡'!O16</f>
        <v>6</v>
      </c>
      <c r="F16" s="12">
        <f>'中津軽郡'!O16</f>
        <v>0</v>
      </c>
      <c r="G16" s="12">
        <f>'南津軽郡'!O16</f>
        <v>13</v>
      </c>
      <c r="H16" s="32">
        <f>'北津軽郡'!O16</f>
        <v>5</v>
      </c>
      <c r="I16" s="12">
        <f>'上北郡'!O16</f>
        <v>45</v>
      </c>
      <c r="J16" s="12">
        <f>'下北郡'!O16</f>
        <v>8</v>
      </c>
      <c r="K16" s="12">
        <f>'三戸郡'!O16</f>
        <v>39</v>
      </c>
      <c r="L16" s="12"/>
      <c r="M16" s="12"/>
      <c r="N16" s="33"/>
      <c r="O16" s="74">
        <f>SUM(O14:O15)</f>
        <v>123</v>
      </c>
    </row>
    <row r="17" spans="1:15" ht="21" customHeight="1">
      <c r="A17" s="108"/>
      <c r="B17" s="97" t="s">
        <v>109</v>
      </c>
      <c r="C17" s="10" t="s">
        <v>41</v>
      </c>
      <c r="D17" s="31">
        <f>'東津軽郡'!O17</f>
        <v>1710</v>
      </c>
      <c r="E17" s="12">
        <f>'西津軽郡'!O17</f>
        <v>1245</v>
      </c>
      <c r="F17" s="12">
        <f>'中津軽郡'!O17</f>
        <v>162</v>
      </c>
      <c r="G17" s="12">
        <f>'南津軽郡'!O17</f>
        <v>1948</v>
      </c>
      <c r="H17" s="32">
        <f>'北津軽郡'!O17</f>
        <v>2647</v>
      </c>
      <c r="I17" s="12">
        <f>'上北郡'!O17</f>
        <v>8059</v>
      </c>
      <c r="J17" s="12">
        <f>'下北郡'!O17</f>
        <v>1157</v>
      </c>
      <c r="K17" s="12">
        <f>'三戸郡'!O17</f>
        <v>4766</v>
      </c>
      <c r="L17" s="11"/>
      <c r="M17" s="11"/>
      <c r="N17" s="11"/>
      <c r="O17" s="74">
        <f>O8+O11+O14</f>
        <v>21694</v>
      </c>
    </row>
    <row r="18" spans="1:15" ht="21" customHeight="1">
      <c r="A18" s="108"/>
      <c r="B18" s="97"/>
      <c r="C18" s="10" t="s">
        <v>42</v>
      </c>
      <c r="D18" s="31">
        <f>'東津軽郡'!O18</f>
        <v>50</v>
      </c>
      <c r="E18" s="12">
        <f>'西津軽郡'!O18</f>
        <v>62</v>
      </c>
      <c r="F18" s="12">
        <f>'中津軽郡'!O18</f>
        <v>5</v>
      </c>
      <c r="G18" s="12">
        <f>'南津軽郡'!O18</f>
        <v>207</v>
      </c>
      <c r="H18" s="32">
        <f>'北津軽郡'!O18</f>
        <v>207</v>
      </c>
      <c r="I18" s="12">
        <f>'上北郡'!O18</f>
        <v>683</v>
      </c>
      <c r="J18" s="12">
        <f>'下北郡'!O18</f>
        <v>95</v>
      </c>
      <c r="K18" s="12">
        <f>'三戸郡'!O18</f>
        <v>643</v>
      </c>
      <c r="L18" s="11"/>
      <c r="M18" s="11"/>
      <c r="N18" s="11"/>
      <c r="O18" s="74">
        <f>O9+O12+O15</f>
        <v>1952</v>
      </c>
    </row>
    <row r="19" spans="1:15" ht="21" customHeight="1" thickBot="1">
      <c r="A19" s="109"/>
      <c r="B19" s="100"/>
      <c r="C19" s="13" t="s">
        <v>43</v>
      </c>
      <c r="D19" s="71">
        <f>'東津軽郡'!O19</f>
        <v>1760</v>
      </c>
      <c r="E19" s="19">
        <f>'西津軽郡'!O19</f>
        <v>1307</v>
      </c>
      <c r="F19" s="34">
        <f>'中津軽郡'!O19</f>
        <v>167</v>
      </c>
      <c r="G19" s="34">
        <f>'南津軽郡'!O19</f>
        <v>2155</v>
      </c>
      <c r="H19" s="72">
        <f>'北津軽郡'!O19</f>
        <v>2854</v>
      </c>
      <c r="I19" s="34">
        <f>'上北郡'!O19</f>
        <v>8742</v>
      </c>
      <c r="J19" s="34">
        <f>'下北郡'!O19</f>
        <v>1252</v>
      </c>
      <c r="K19" s="34">
        <f>'三戸郡'!O19</f>
        <v>5409</v>
      </c>
      <c r="L19" s="34"/>
      <c r="M19" s="34"/>
      <c r="N19" s="36"/>
      <c r="O19" s="80">
        <f>SUM(O17:O18)</f>
        <v>23646</v>
      </c>
    </row>
    <row r="20" spans="1:15" ht="21" customHeight="1">
      <c r="A20" s="107" t="s">
        <v>110</v>
      </c>
      <c r="B20" s="96" t="s">
        <v>40</v>
      </c>
      <c r="C20" s="7" t="s">
        <v>41</v>
      </c>
      <c r="D20" s="26">
        <f>'東津軽郡'!O20</f>
        <v>27</v>
      </c>
      <c r="E20" s="28">
        <f>'西津軽郡'!O20</f>
        <v>22</v>
      </c>
      <c r="F20" s="28">
        <f>'中津軽郡'!O20</f>
        <v>3</v>
      </c>
      <c r="G20" s="28">
        <f>'南津軽郡'!O20</f>
        <v>10</v>
      </c>
      <c r="H20" s="29">
        <f>'北津軽郡'!O20</f>
        <v>16</v>
      </c>
      <c r="I20" s="28">
        <f>'上北郡'!O20</f>
        <v>72</v>
      </c>
      <c r="J20" s="28">
        <f>'下北郡'!O20</f>
        <v>15</v>
      </c>
      <c r="K20" s="28">
        <f>'三戸郡'!O20</f>
        <v>24</v>
      </c>
      <c r="L20" s="28"/>
      <c r="M20" s="28"/>
      <c r="N20" s="30"/>
      <c r="O20" s="79">
        <f>SUM(D20:N20)</f>
        <v>189</v>
      </c>
    </row>
    <row r="21" spans="1:15" ht="21" customHeight="1">
      <c r="A21" s="108"/>
      <c r="B21" s="97"/>
      <c r="C21" s="10" t="s">
        <v>42</v>
      </c>
      <c r="D21" s="31">
        <f>'東津軽郡'!O21</f>
        <v>10</v>
      </c>
      <c r="E21" s="12">
        <f>'西津軽郡'!O21</f>
        <v>31</v>
      </c>
      <c r="F21" s="12">
        <f>'中津軽郡'!O21</f>
        <v>0</v>
      </c>
      <c r="G21" s="12">
        <f>'南津軽郡'!O21</f>
        <v>5</v>
      </c>
      <c r="H21" s="32">
        <f>'北津軽郡'!O21</f>
        <v>41</v>
      </c>
      <c r="I21" s="12">
        <f>'上北郡'!O21</f>
        <v>139</v>
      </c>
      <c r="J21" s="12">
        <f>'下北郡'!O21</f>
        <v>20</v>
      </c>
      <c r="K21" s="12">
        <f>'三戸郡'!O21</f>
        <v>68</v>
      </c>
      <c r="L21" s="12"/>
      <c r="M21" s="12"/>
      <c r="N21" s="33"/>
      <c r="O21" s="74">
        <f>SUM(D21:N21)</f>
        <v>314</v>
      </c>
    </row>
    <row r="22" spans="1:15" ht="21" customHeight="1">
      <c r="A22" s="108"/>
      <c r="B22" s="97"/>
      <c r="C22" s="10" t="s">
        <v>43</v>
      </c>
      <c r="D22" s="31">
        <f>'東津軽郡'!O22</f>
        <v>37</v>
      </c>
      <c r="E22" s="12">
        <f>'西津軽郡'!O22</f>
        <v>53</v>
      </c>
      <c r="F22" s="12">
        <f>'中津軽郡'!O22</f>
        <v>3</v>
      </c>
      <c r="G22" s="12">
        <f>'南津軽郡'!O22</f>
        <v>15</v>
      </c>
      <c r="H22" s="32">
        <f>'北津軽郡'!O22</f>
        <v>57</v>
      </c>
      <c r="I22" s="12">
        <f>'上北郡'!O22</f>
        <v>211</v>
      </c>
      <c r="J22" s="12">
        <f>'下北郡'!O22</f>
        <v>35</v>
      </c>
      <c r="K22" s="12">
        <f>'三戸郡'!O22</f>
        <v>92</v>
      </c>
      <c r="L22" s="12"/>
      <c r="M22" s="12"/>
      <c r="N22" s="33"/>
      <c r="O22" s="74">
        <f>SUM(O20:O21)</f>
        <v>503</v>
      </c>
    </row>
    <row r="23" spans="1:15" ht="21" customHeight="1">
      <c r="A23" s="108"/>
      <c r="B23" s="97" t="s">
        <v>44</v>
      </c>
      <c r="C23" s="10" t="s">
        <v>41</v>
      </c>
      <c r="D23" s="31">
        <f>'東津軽郡'!O23</f>
        <v>57</v>
      </c>
      <c r="E23" s="12">
        <f>'西津軽郡'!O23</f>
        <v>46</v>
      </c>
      <c r="F23" s="12">
        <f>'中津軽郡'!O23</f>
        <v>7</v>
      </c>
      <c r="G23" s="12">
        <f>'南津軽郡'!O23</f>
        <v>36</v>
      </c>
      <c r="H23" s="32">
        <f>'北津軽郡'!O23</f>
        <v>37</v>
      </c>
      <c r="I23" s="12">
        <f>'上北郡'!O23</f>
        <v>192</v>
      </c>
      <c r="J23" s="12">
        <f>'下北郡'!O23</f>
        <v>30</v>
      </c>
      <c r="K23" s="12">
        <f>'三戸郡'!O23</f>
        <v>106</v>
      </c>
      <c r="L23" s="12"/>
      <c r="M23" s="12"/>
      <c r="N23" s="33"/>
      <c r="O23" s="74">
        <f>SUM(D23:N23)</f>
        <v>511</v>
      </c>
    </row>
    <row r="24" spans="1:15" ht="21" customHeight="1">
      <c r="A24" s="108"/>
      <c r="B24" s="97"/>
      <c r="C24" s="10" t="s">
        <v>42</v>
      </c>
      <c r="D24" s="31">
        <f>'東津軽郡'!O24</f>
        <v>4</v>
      </c>
      <c r="E24" s="12">
        <f>'西津軽郡'!O24</f>
        <v>18</v>
      </c>
      <c r="F24" s="12">
        <f>'中津軽郡'!O24</f>
        <v>0</v>
      </c>
      <c r="G24" s="12">
        <f>'南津軽郡'!O24</f>
        <v>0</v>
      </c>
      <c r="H24" s="32">
        <f>'北津軽郡'!O24</f>
        <v>21</v>
      </c>
      <c r="I24" s="12">
        <f>'上北郡'!O24</f>
        <v>42</v>
      </c>
      <c r="J24" s="12">
        <f>'下北郡'!O24</f>
        <v>10</v>
      </c>
      <c r="K24" s="12">
        <f>'三戸郡'!O24</f>
        <v>24</v>
      </c>
      <c r="L24" s="12"/>
      <c r="M24" s="12"/>
      <c r="N24" s="33"/>
      <c r="O24" s="74">
        <f>SUM(D24:N24)</f>
        <v>119</v>
      </c>
    </row>
    <row r="25" spans="1:15" ht="21" customHeight="1">
      <c r="A25" s="108"/>
      <c r="B25" s="97"/>
      <c r="C25" s="10" t="s">
        <v>43</v>
      </c>
      <c r="D25" s="31">
        <f>'東津軽郡'!O25</f>
        <v>61</v>
      </c>
      <c r="E25" s="12">
        <f>'西津軽郡'!O25</f>
        <v>64</v>
      </c>
      <c r="F25" s="12">
        <f>'中津軽郡'!O25</f>
        <v>7</v>
      </c>
      <c r="G25" s="12">
        <f>'南津軽郡'!O25</f>
        <v>36</v>
      </c>
      <c r="H25" s="32">
        <f>'北津軽郡'!O25</f>
        <v>58</v>
      </c>
      <c r="I25" s="12">
        <f>'上北郡'!O25</f>
        <v>234</v>
      </c>
      <c r="J25" s="12">
        <f>'下北郡'!O25</f>
        <v>40</v>
      </c>
      <c r="K25" s="12">
        <f>'三戸郡'!O25</f>
        <v>130</v>
      </c>
      <c r="L25" s="12"/>
      <c r="M25" s="12"/>
      <c r="N25" s="33"/>
      <c r="O25" s="74">
        <f>SUM(O23:O24)</f>
        <v>630</v>
      </c>
    </row>
    <row r="26" spans="1:15" ht="21" customHeight="1">
      <c r="A26" s="108"/>
      <c r="B26" s="97" t="s">
        <v>109</v>
      </c>
      <c r="C26" s="10" t="s">
        <v>41</v>
      </c>
      <c r="D26" s="31">
        <f>'東津軽郡'!O26</f>
        <v>84</v>
      </c>
      <c r="E26" s="12">
        <f>'西津軽郡'!O26</f>
        <v>68</v>
      </c>
      <c r="F26" s="12">
        <f>'中津軽郡'!O26</f>
        <v>10</v>
      </c>
      <c r="G26" s="12">
        <f>'南津軽郡'!O26</f>
        <v>46</v>
      </c>
      <c r="H26" s="32">
        <f>'北津軽郡'!O26</f>
        <v>53</v>
      </c>
      <c r="I26" s="12">
        <f>'上北郡'!O26</f>
        <v>264</v>
      </c>
      <c r="J26" s="12">
        <f>'下北郡'!O26</f>
        <v>45</v>
      </c>
      <c r="K26" s="12">
        <f>'三戸郡'!O26</f>
        <v>130</v>
      </c>
      <c r="L26" s="11"/>
      <c r="M26" s="11"/>
      <c r="N26" s="11"/>
      <c r="O26" s="74">
        <f>O20+O23</f>
        <v>700</v>
      </c>
    </row>
    <row r="27" spans="1:15" ht="21" customHeight="1">
      <c r="A27" s="108"/>
      <c r="B27" s="97"/>
      <c r="C27" s="10" t="s">
        <v>42</v>
      </c>
      <c r="D27" s="31">
        <f>'東津軽郡'!O27</f>
        <v>14</v>
      </c>
      <c r="E27" s="12">
        <f>'西津軽郡'!O27</f>
        <v>49</v>
      </c>
      <c r="F27" s="12">
        <f>'中津軽郡'!O27</f>
        <v>0</v>
      </c>
      <c r="G27" s="12">
        <f>'南津軽郡'!O27</f>
        <v>5</v>
      </c>
      <c r="H27" s="32">
        <f>'北津軽郡'!O27</f>
        <v>62</v>
      </c>
      <c r="I27" s="12">
        <f>'上北郡'!O27</f>
        <v>181</v>
      </c>
      <c r="J27" s="12">
        <f>'下北郡'!O27</f>
        <v>30</v>
      </c>
      <c r="K27" s="12">
        <f>'三戸郡'!O27</f>
        <v>92</v>
      </c>
      <c r="L27" s="11"/>
      <c r="M27" s="11"/>
      <c r="N27" s="11"/>
      <c r="O27" s="74">
        <f>O21+O24</f>
        <v>433</v>
      </c>
    </row>
    <row r="28" spans="1:15" ht="21" customHeight="1" thickBot="1">
      <c r="A28" s="109"/>
      <c r="B28" s="100"/>
      <c r="C28" s="13" t="s">
        <v>43</v>
      </c>
      <c r="D28" s="71">
        <f>'東津軽郡'!O28</f>
        <v>98</v>
      </c>
      <c r="E28" s="19">
        <f>'西津軽郡'!O28</f>
        <v>117</v>
      </c>
      <c r="F28" s="34">
        <f>'中津軽郡'!O28</f>
        <v>10</v>
      </c>
      <c r="G28" s="34">
        <f>'南津軽郡'!O28</f>
        <v>51</v>
      </c>
      <c r="H28" s="72">
        <f>'北津軽郡'!O28</f>
        <v>115</v>
      </c>
      <c r="I28" s="34">
        <f>'上北郡'!O28</f>
        <v>445</v>
      </c>
      <c r="J28" s="34">
        <f>'下北郡'!O28</f>
        <v>75</v>
      </c>
      <c r="K28" s="34">
        <f>'三戸郡'!O28</f>
        <v>222</v>
      </c>
      <c r="L28" s="34"/>
      <c r="M28" s="34"/>
      <c r="N28" s="36"/>
      <c r="O28" s="80">
        <f>SUM(O26:O27)</f>
        <v>1133</v>
      </c>
    </row>
    <row r="29" spans="1:15" ht="21" customHeight="1">
      <c r="A29" s="107" t="s">
        <v>111</v>
      </c>
      <c r="B29" s="96" t="s">
        <v>40</v>
      </c>
      <c r="C29" s="7" t="s">
        <v>41</v>
      </c>
      <c r="D29" s="26">
        <f>'東津軽郡'!O29</f>
        <v>2629</v>
      </c>
      <c r="E29" s="28">
        <f>'西津軽郡'!O29</f>
        <v>2050</v>
      </c>
      <c r="F29" s="28">
        <f>'中津軽郡'!O29</f>
        <v>180</v>
      </c>
      <c r="G29" s="28">
        <f>'南津軽郡'!O29</f>
        <v>3457</v>
      </c>
      <c r="H29" s="29">
        <f>'北津軽郡'!O29</f>
        <v>4070</v>
      </c>
      <c r="I29" s="28">
        <f>'上北郡'!O29</f>
        <v>12604</v>
      </c>
      <c r="J29" s="28">
        <f>'下北郡'!O29</f>
        <v>2037</v>
      </c>
      <c r="K29" s="28">
        <f>'三戸郡'!O29</f>
        <v>8321</v>
      </c>
      <c r="L29" s="28"/>
      <c r="M29" s="28"/>
      <c r="N29" s="30"/>
      <c r="O29" s="79">
        <f>SUM(D29:N29)</f>
        <v>35348</v>
      </c>
    </row>
    <row r="30" spans="1:15" ht="21" customHeight="1">
      <c r="A30" s="108"/>
      <c r="B30" s="97"/>
      <c r="C30" s="10" t="s">
        <v>42</v>
      </c>
      <c r="D30" s="31">
        <f>'東津軽郡'!O30</f>
        <v>5</v>
      </c>
      <c r="E30" s="12">
        <f>'西津軽郡'!O30</f>
        <v>1</v>
      </c>
      <c r="F30" s="12">
        <f>'中津軽郡'!O30</f>
        <v>0</v>
      </c>
      <c r="G30" s="12">
        <f>'南津軽郡'!O30</f>
        <v>6</v>
      </c>
      <c r="H30" s="32">
        <f>'北津軽郡'!O30</f>
        <v>5</v>
      </c>
      <c r="I30" s="12">
        <f>'上北郡'!O30</f>
        <v>39</v>
      </c>
      <c r="J30" s="12">
        <f>'下北郡'!O30</f>
        <v>22</v>
      </c>
      <c r="K30" s="12">
        <f>'三戸郡'!O30</f>
        <v>13</v>
      </c>
      <c r="L30" s="12"/>
      <c r="M30" s="12"/>
      <c r="N30" s="33"/>
      <c r="O30" s="74">
        <f>SUM(D30:N30)</f>
        <v>91</v>
      </c>
    </row>
    <row r="31" spans="1:15" ht="21" customHeight="1">
      <c r="A31" s="108"/>
      <c r="B31" s="97"/>
      <c r="C31" s="10" t="s">
        <v>43</v>
      </c>
      <c r="D31" s="31">
        <f>'東津軽郡'!O31</f>
        <v>2634</v>
      </c>
      <c r="E31" s="12">
        <f>'西津軽郡'!O31</f>
        <v>2051</v>
      </c>
      <c r="F31" s="12">
        <f>'中津軽郡'!O31</f>
        <v>180</v>
      </c>
      <c r="G31" s="12">
        <f>'南津軽郡'!O31</f>
        <v>3463</v>
      </c>
      <c r="H31" s="32">
        <f>'北津軽郡'!O31</f>
        <v>4075</v>
      </c>
      <c r="I31" s="12">
        <f>'上北郡'!O31</f>
        <v>12643</v>
      </c>
      <c r="J31" s="12">
        <f>'下北郡'!O31</f>
        <v>2059</v>
      </c>
      <c r="K31" s="12">
        <f>'三戸郡'!O31</f>
        <v>8334</v>
      </c>
      <c r="L31" s="12"/>
      <c r="M31" s="12"/>
      <c r="N31" s="33"/>
      <c r="O31" s="74">
        <f>SUM(O29:O30)</f>
        <v>35439</v>
      </c>
    </row>
    <row r="32" spans="1:15" ht="21" customHeight="1">
      <c r="A32" s="108"/>
      <c r="B32" s="97" t="s">
        <v>44</v>
      </c>
      <c r="C32" s="10" t="s">
        <v>41</v>
      </c>
      <c r="D32" s="31">
        <f>'東津軽郡'!O32</f>
        <v>4370</v>
      </c>
      <c r="E32" s="12">
        <f>'西津軽郡'!O32</f>
        <v>3660</v>
      </c>
      <c r="F32" s="12">
        <f>'中津軽郡'!O32</f>
        <v>282</v>
      </c>
      <c r="G32" s="12">
        <f>'南津軽郡'!O32</f>
        <v>6116</v>
      </c>
      <c r="H32" s="32">
        <f>'北津軽郡'!O32</f>
        <v>6684</v>
      </c>
      <c r="I32" s="12">
        <f>'上北郡'!O32</f>
        <v>21285</v>
      </c>
      <c r="J32" s="12">
        <f>'下北郡'!O32</f>
        <v>3447</v>
      </c>
      <c r="K32" s="12">
        <f>'三戸郡'!O32</f>
        <v>14547</v>
      </c>
      <c r="L32" s="12"/>
      <c r="M32" s="12"/>
      <c r="N32" s="33"/>
      <c r="O32" s="74">
        <f>SUM(D32:N32)</f>
        <v>60391</v>
      </c>
    </row>
    <row r="33" spans="1:15" ht="21" customHeight="1">
      <c r="A33" s="108"/>
      <c r="B33" s="97"/>
      <c r="C33" s="10" t="s">
        <v>42</v>
      </c>
      <c r="D33" s="31">
        <f>'東津軽郡'!O33</f>
        <v>22</v>
      </c>
      <c r="E33" s="12">
        <f>'西津軽郡'!O33</f>
        <v>20</v>
      </c>
      <c r="F33" s="12">
        <f>'中津軽郡'!O33</f>
        <v>0</v>
      </c>
      <c r="G33" s="12">
        <f>'南津軽郡'!O33</f>
        <v>29</v>
      </c>
      <c r="H33" s="32">
        <f>'北津軽郡'!O33</f>
        <v>34</v>
      </c>
      <c r="I33" s="12">
        <f>'上北郡'!O33</f>
        <v>150</v>
      </c>
      <c r="J33" s="12">
        <f>'下北郡'!O33</f>
        <v>8</v>
      </c>
      <c r="K33" s="12">
        <f>'三戸郡'!O33</f>
        <v>76</v>
      </c>
      <c r="L33" s="12"/>
      <c r="M33" s="12"/>
      <c r="N33" s="33"/>
      <c r="O33" s="74">
        <f>SUM(D33:N33)</f>
        <v>339</v>
      </c>
    </row>
    <row r="34" spans="1:15" ht="21" customHeight="1">
      <c r="A34" s="108"/>
      <c r="B34" s="97"/>
      <c r="C34" s="10" t="s">
        <v>43</v>
      </c>
      <c r="D34" s="31">
        <f>'東津軽郡'!O34</f>
        <v>4392</v>
      </c>
      <c r="E34" s="12">
        <f>'西津軽郡'!O34</f>
        <v>3680</v>
      </c>
      <c r="F34" s="12">
        <f>'中津軽郡'!O34</f>
        <v>282</v>
      </c>
      <c r="G34" s="12">
        <f>'南津軽郡'!O34</f>
        <v>6145</v>
      </c>
      <c r="H34" s="32">
        <f>'北津軽郡'!O34</f>
        <v>6718</v>
      </c>
      <c r="I34" s="12">
        <f>'上北郡'!O34</f>
        <v>21435</v>
      </c>
      <c r="J34" s="12">
        <f>'下北郡'!O34</f>
        <v>3455</v>
      </c>
      <c r="K34" s="12">
        <f>'三戸郡'!O34</f>
        <v>14623</v>
      </c>
      <c r="L34" s="12"/>
      <c r="M34" s="12"/>
      <c r="N34" s="33"/>
      <c r="O34" s="74">
        <f>SUM(O32:O33)</f>
        <v>60730</v>
      </c>
    </row>
    <row r="35" spans="1:15" ht="21" customHeight="1">
      <c r="A35" s="108"/>
      <c r="B35" s="97" t="s">
        <v>109</v>
      </c>
      <c r="C35" s="10" t="s">
        <v>41</v>
      </c>
      <c r="D35" s="31">
        <f>'東津軽郡'!O35</f>
        <v>6999</v>
      </c>
      <c r="E35" s="12">
        <f>'西津軽郡'!O35</f>
        <v>5710</v>
      </c>
      <c r="F35" s="12">
        <f>'中津軽郡'!O35</f>
        <v>462</v>
      </c>
      <c r="G35" s="12">
        <f>'南津軽郡'!O35</f>
        <v>9573</v>
      </c>
      <c r="H35" s="32">
        <f>'北津軽郡'!O35</f>
        <v>10754</v>
      </c>
      <c r="I35" s="12">
        <f>'上北郡'!O35</f>
        <v>33889</v>
      </c>
      <c r="J35" s="12">
        <f>'下北郡'!O35</f>
        <v>5484</v>
      </c>
      <c r="K35" s="12">
        <f>'三戸郡'!O35</f>
        <v>22868</v>
      </c>
      <c r="L35" s="11"/>
      <c r="M35" s="11"/>
      <c r="N35" s="11"/>
      <c r="O35" s="74">
        <f>O29+O32</f>
        <v>95739</v>
      </c>
    </row>
    <row r="36" spans="1:15" ht="21" customHeight="1">
      <c r="A36" s="108"/>
      <c r="B36" s="97"/>
      <c r="C36" s="10" t="s">
        <v>42</v>
      </c>
      <c r="D36" s="31">
        <f>'東津軽郡'!O36</f>
        <v>27</v>
      </c>
      <c r="E36" s="12">
        <f>'西津軽郡'!O36</f>
        <v>21</v>
      </c>
      <c r="F36" s="12">
        <f>'中津軽郡'!O36</f>
        <v>0</v>
      </c>
      <c r="G36" s="12">
        <f>'南津軽郡'!O36</f>
        <v>35</v>
      </c>
      <c r="H36" s="32">
        <f>'北津軽郡'!O36</f>
        <v>39</v>
      </c>
      <c r="I36" s="12">
        <f>'上北郡'!O36</f>
        <v>189</v>
      </c>
      <c r="J36" s="12">
        <f>'下北郡'!O36</f>
        <v>30</v>
      </c>
      <c r="K36" s="12">
        <f>'三戸郡'!O36</f>
        <v>89</v>
      </c>
      <c r="L36" s="11"/>
      <c r="M36" s="11"/>
      <c r="N36" s="11"/>
      <c r="O36" s="74">
        <f>O30+O33</f>
        <v>430</v>
      </c>
    </row>
    <row r="37" spans="1:15" ht="21" customHeight="1" thickBot="1">
      <c r="A37" s="109"/>
      <c r="B37" s="100"/>
      <c r="C37" s="13" t="s">
        <v>43</v>
      </c>
      <c r="D37" s="71">
        <f>'東津軽郡'!O37</f>
        <v>7026</v>
      </c>
      <c r="E37" s="19">
        <f>'西津軽郡'!O37</f>
        <v>5731</v>
      </c>
      <c r="F37" s="34">
        <f>'中津軽郡'!O37</f>
        <v>462</v>
      </c>
      <c r="G37" s="34">
        <f>'南津軽郡'!O37</f>
        <v>9608</v>
      </c>
      <c r="H37" s="72">
        <f>'北津軽郡'!O37</f>
        <v>10793</v>
      </c>
      <c r="I37" s="34">
        <f>'上北郡'!O37</f>
        <v>34078</v>
      </c>
      <c r="J37" s="34">
        <f>'下北郡'!O37</f>
        <v>5514</v>
      </c>
      <c r="K37" s="34">
        <f>'三戸郡'!O37</f>
        <v>22957</v>
      </c>
      <c r="L37" s="34"/>
      <c r="M37" s="34"/>
      <c r="N37" s="36"/>
      <c r="O37" s="80">
        <f>SUM(O35:O36)</f>
        <v>96169</v>
      </c>
    </row>
    <row r="38" spans="1:15" ht="21" customHeight="1">
      <c r="A38" s="125" t="s">
        <v>46</v>
      </c>
      <c r="B38" s="126"/>
      <c r="C38" s="7" t="s">
        <v>41</v>
      </c>
      <c r="D38" s="26">
        <f>'東津軽郡'!O38</f>
        <v>358</v>
      </c>
      <c r="E38" s="28">
        <f>'西津軽郡'!O38</f>
        <v>306</v>
      </c>
      <c r="F38" s="28">
        <f>'中津軽郡'!O38</f>
        <v>28</v>
      </c>
      <c r="G38" s="28">
        <f>'南津軽郡'!O38</f>
        <v>353</v>
      </c>
      <c r="H38" s="29">
        <f>'北津軽郡'!O38</f>
        <v>457</v>
      </c>
      <c r="I38" s="28">
        <f>'上北郡'!O38</f>
        <v>1250</v>
      </c>
      <c r="J38" s="28">
        <f>'下北郡'!O38</f>
        <v>332</v>
      </c>
      <c r="K38" s="28">
        <f>'三戸郡'!O38</f>
        <v>757</v>
      </c>
      <c r="L38" s="28"/>
      <c r="M38" s="28"/>
      <c r="N38" s="30"/>
      <c r="O38" s="79">
        <f>SUM(D38:N38)</f>
        <v>3841</v>
      </c>
    </row>
    <row r="39" spans="1:15" ht="21" customHeight="1">
      <c r="A39" s="127"/>
      <c r="B39" s="128"/>
      <c r="C39" s="10" t="s">
        <v>42</v>
      </c>
      <c r="D39" s="31">
        <f>'東津軽郡'!O39</f>
        <v>25</v>
      </c>
      <c r="E39" s="12">
        <f>'西津軽郡'!O39</f>
        <v>65</v>
      </c>
      <c r="F39" s="12">
        <f>'中津軽郡'!O39</f>
        <v>0</v>
      </c>
      <c r="G39" s="12">
        <f>'南津軽郡'!O39</f>
        <v>53</v>
      </c>
      <c r="H39" s="32">
        <f>'北津軽郡'!O39</f>
        <v>89</v>
      </c>
      <c r="I39" s="12">
        <f>'上北郡'!O39</f>
        <v>299</v>
      </c>
      <c r="J39" s="12">
        <f>'下北郡'!O39</f>
        <v>21</v>
      </c>
      <c r="K39" s="12">
        <f>'三戸郡'!O39</f>
        <v>259</v>
      </c>
      <c r="L39" s="12"/>
      <c r="M39" s="12"/>
      <c r="N39" s="33"/>
      <c r="O39" s="74">
        <f>SUM(D39:N39)</f>
        <v>811</v>
      </c>
    </row>
    <row r="40" spans="1:15" ht="21" customHeight="1" thickBot="1">
      <c r="A40" s="129"/>
      <c r="B40" s="130"/>
      <c r="C40" s="13" t="s">
        <v>43</v>
      </c>
      <c r="D40" s="71">
        <f>'東津軽郡'!O40</f>
        <v>383</v>
      </c>
      <c r="E40" s="19">
        <f>'西津軽郡'!O40</f>
        <v>371</v>
      </c>
      <c r="F40" s="34">
        <f>'中津軽郡'!O40</f>
        <v>28</v>
      </c>
      <c r="G40" s="34">
        <f>'南津軽郡'!O40</f>
        <v>406</v>
      </c>
      <c r="H40" s="72">
        <f>'北津軽郡'!O40</f>
        <v>546</v>
      </c>
      <c r="I40" s="34">
        <f>'上北郡'!O40</f>
        <v>1549</v>
      </c>
      <c r="J40" s="34">
        <f>'下北郡'!O40</f>
        <v>353</v>
      </c>
      <c r="K40" s="34">
        <f>'三戸郡'!O40</f>
        <v>1016</v>
      </c>
      <c r="L40" s="34"/>
      <c r="M40" s="34"/>
      <c r="N40" s="36"/>
      <c r="O40" s="80">
        <f>SUM(O38:O39)</f>
        <v>4652</v>
      </c>
    </row>
    <row r="41" spans="1:15" ht="21" customHeight="1">
      <c r="A41" s="125" t="s">
        <v>47</v>
      </c>
      <c r="B41" s="126"/>
      <c r="C41" s="7" t="s">
        <v>41</v>
      </c>
      <c r="D41" s="26">
        <f>'東津軽郡'!O41</f>
        <v>173</v>
      </c>
      <c r="E41" s="28">
        <f>'西津軽郡'!O41</f>
        <v>150</v>
      </c>
      <c r="F41" s="28">
        <f>'中津軽郡'!O41</f>
        <v>26</v>
      </c>
      <c r="G41" s="28">
        <f>'南津軽郡'!O41</f>
        <v>185</v>
      </c>
      <c r="H41" s="29">
        <f>'北津軽郡'!O41</f>
        <v>264</v>
      </c>
      <c r="I41" s="28">
        <f>'上北郡'!O41</f>
        <v>795</v>
      </c>
      <c r="J41" s="28">
        <f>'下北郡'!O41</f>
        <v>109</v>
      </c>
      <c r="K41" s="28">
        <f>'三戸郡'!O41</f>
        <v>335</v>
      </c>
      <c r="L41" s="28"/>
      <c r="M41" s="28"/>
      <c r="N41" s="30"/>
      <c r="O41" s="79">
        <f>SUM(D41:N41)</f>
        <v>2037</v>
      </c>
    </row>
    <row r="42" spans="1:15" ht="21" customHeight="1">
      <c r="A42" s="127"/>
      <c r="B42" s="128"/>
      <c r="C42" s="10" t="s">
        <v>42</v>
      </c>
      <c r="D42" s="31">
        <f>'東津軽郡'!O42</f>
        <v>0</v>
      </c>
      <c r="E42" s="12">
        <f>'西津軽郡'!O42</f>
        <v>0</v>
      </c>
      <c r="F42" s="12">
        <f>'中津軽郡'!O42</f>
        <v>0</v>
      </c>
      <c r="G42" s="12">
        <f>'南津軽郡'!O42</f>
        <v>0</v>
      </c>
      <c r="H42" s="32">
        <f>'北津軽郡'!O42</f>
        <v>0</v>
      </c>
      <c r="I42" s="12">
        <f>'上北郡'!O42</f>
        <v>6</v>
      </c>
      <c r="J42" s="12">
        <f>'下北郡'!O42</f>
        <v>0</v>
      </c>
      <c r="K42" s="12">
        <f>'三戸郡'!O42</f>
        <v>0</v>
      </c>
      <c r="L42" s="12"/>
      <c r="M42" s="12"/>
      <c r="N42" s="33"/>
      <c r="O42" s="74">
        <f>SUM(D42:N42)</f>
        <v>6</v>
      </c>
    </row>
    <row r="43" spans="1:15" ht="21" customHeight="1" thickBot="1">
      <c r="A43" s="129"/>
      <c r="B43" s="130"/>
      <c r="C43" s="13" t="s">
        <v>43</v>
      </c>
      <c r="D43" s="71">
        <f>'東津軽郡'!O43</f>
        <v>173</v>
      </c>
      <c r="E43" s="19">
        <f>'西津軽郡'!O43</f>
        <v>150</v>
      </c>
      <c r="F43" s="34">
        <f>'中津軽郡'!O43</f>
        <v>26</v>
      </c>
      <c r="G43" s="34">
        <f>'南津軽郡'!O43</f>
        <v>185</v>
      </c>
      <c r="H43" s="72">
        <f>'北津軽郡'!O43</f>
        <v>264</v>
      </c>
      <c r="I43" s="34">
        <f>'上北郡'!O43</f>
        <v>801</v>
      </c>
      <c r="J43" s="34">
        <f>'下北郡'!O43</f>
        <v>109</v>
      </c>
      <c r="K43" s="34">
        <f>'三戸郡'!O43</f>
        <v>335</v>
      </c>
      <c r="L43" s="34"/>
      <c r="M43" s="34"/>
      <c r="N43" s="36"/>
      <c r="O43" s="80">
        <f>SUM(O41:O42)</f>
        <v>2043</v>
      </c>
    </row>
    <row r="44" spans="1:15" ht="21" customHeight="1" thickBot="1">
      <c r="A44" s="138" t="s">
        <v>48</v>
      </c>
      <c r="B44" s="139"/>
      <c r="C44" s="140"/>
      <c r="D44" s="26">
        <f>'東津軽郡'!O44</f>
        <v>9440</v>
      </c>
      <c r="E44" s="9">
        <f>'西津軽郡'!O44</f>
        <v>7676</v>
      </c>
      <c r="F44" s="28">
        <f>'中津軽郡'!O44</f>
        <v>693</v>
      </c>
      <c r="G44" s="28">
        <f>'南津軽郡'!O44</f>
        <v>12405</v>
      </c>
      <c r="H44" s="29">
        <f>'北津軽郡'!O44</f>
        <v>14572</v>
      </c>
      <c r="I44" s="28">
        <f>'上北郡'!O44</f>
        <v>45615</v>
      </c>
      <c r="J44" s="28">
        <f>'下北郡'!O44</f>
        <v>7303</v>
      </c>
      <c r="K44" s="28">
        <f>'三戸郡'!O44</f>
        <v>29939</v>
      </c>
      <c r="L44" s="28"/>
      <c r="M44" s="28"/>
      <c r="N44" s="38"/>
      <c r="O44" s="76">
        <f>SUM(D44:N44)</f>
        <v>127643</v>
      </c>
    </row>
    <row r="45" spans="1:15" ht="21" customHeight="1" thickBot="1">
      <c r="A45" s="138" t="s">
        <v>112</v>
      </c>
      <c r="B45" s="139"/>
      <c r="C45" s="140"/>
      <c r="D45" s="26">
        <f>'東津軽郡'!O45</f>
        <v>100</v>
      </c>
      <c r="E45" s="9">
        <f>'西津軽郡'!O45</f>
        <v>63</v>
      </c>
      <c r="F45" s="28">
        <f>'中津軽郡'!O45</f>
        <v>5</v>
      </c>
      <c r="G45" s="28">
        <f>'南津軽郡'!O45</f>
        <v>233</v>
      </c>
      <c r="H45" s="29">
        <f>'北津軽郡'!O45</f>
        <v>284</v>
      </c>
      <c r="I45" s="28">
        <f>'上北郡'!O45</f>
        <v>832</v>
      </c>
      <c r="J45" s="28">
        <f>'下北郡'!O45</f>
        <v>82</v>
      </c>
      <c r="K45" s="28">
        <f>'三戸郡'!O45</f>
        <v>527</v>
      </c>
      <c r="L45" s="28"/>
      <c r="M45" s="28"/>
      <c r="N45" s="38"/>
      <c r="O45" s="76">
        <f>SUM(D45:N45)</f>
        <v>2126</v>
      </c>
    </row>
    <row r="46" spans="1:15" ht="21" customHeight="1" thickBot="1">
      <c r="A46" s="138" t="s">
        <v>49</v>
      </c>
      <c r="B46" s="139"/>
      <c r="C46" s="140"/>
      <c r="D46" s="26">
        <f>'東津軽郡'!O46</f>
        <v>9540</v>
      </c>
      <c r="E46" s="9">
        <f>'西津軽郡'!O46</f>
        <v>7739</v>
      </c>
      <c r="F46" s="28">
        <f>'中津軽郡'!O46</f>
        <v>698</v>
      </c>
      <c r="G46" s="28">
        <f>'南津軽郡'!O46</f>
        <v>12638</v>
      </c>
      <c r="H46" s="29">
        <f>'北津軽郡'!O46</f>
        <v>14856</v>
      </c>
      <c r="I46" s="28">
        <f>'上北郡'!O46</f>
        <v>46447</v>
      </c>
      <c r="J46" s="28">
        <f>'下北郡'!O46</f>
        <v>7385</v>
      </c>
      <c r="K46" s="28">
        <f>'三戸郡'!O46</f>
        <v>30466</v>
      </c>
      <c r="L46" s="28"/>
      <c r="M46" s="28"/>
      <c r="N46" s="38"/>
      <c r="O46" s="76">
        <f>SUM(D46:N46)</f>
        <v>129769</v>
      </c>
    </row>
    <row r="47" spans="1:15" ht="21" customHeight="1">
      <c r="A47" s="151" t="s">
        <v>113</v>
      </c>
      <c r="B47" s="126" t="s">
        <v>50</v>
      </c>
      <c r="C47" s="7" t="s">
        <v>51</v>
      </c>
      <c r="D47" s="26">
        <f>'東津軽郡'!O47</f>
        <v>4610</v>
      </c>
      <c r="E47" s="28">
        <f>'西津軽郡'!O47</f>
        <v>4080</v>
      </c>
      <c r="F47" s="28">
        <f>'中津軽郡'!O47</f>
        <v>319</v>
      </c>
      <c r="G47" s="28">
        <f>'南津軽郡'!O47</f>
        <v>7848</v>
      </c>
      <c r="H47" s="29">
        <f>'北津軽郡'!O47</f>
        <v>9499</v>
      </c>
      <c r="I47" s="28">
        <f>'上北郡'!O47</f>
        <v>19698</v>
      </c>
      <c r="J47" s="28">
        <f>'下北郡'!O47</f>
        <v>2765</v>
      </c>
      <c r="K47" s="28">
        <f>'三戸郡'!O47</f>
        <v>15819</v>
      </c>
      <c r="L47" s="28"/>
      <c r="M47" s="28"/>
      <c r="N47" s="30"/>
      <c r="O47" s="79">
        <f>SUM(D47:N47)</f>
        <v>64638</v>
      </c>
    </row>
    <row r="48" spans="1:15" ht="21" customHeight="1">
      <c r="A48" s="98"/>
      <c r="B48" s="128"/>
      <c r="C48" s="10" t="s">
        <v>52</v>
      </c>
      <c r="D48" s="31">
        <f>'東津軽郡'!O48</f>
        <v>3181</v>
      </c>
      <c r="E48" s="12">
        <f>'西津軽郡'!O48</f>
        <v>3505</v>
      </c>
      <c r="F48" s="12">
        <f>'中津軽郡'!O48</f>
        <v>305</v>
      </c>
      <c r="G48" s="12">
        <f>'南津軽郡'!O48</f>
        <v>4739</v>
      </c>
      <c r="H48" s="32">
        <f>'北津軽郡'!O48</f>
        <v>7370</v>
      </c>
      <c r="I48" s="12">
        <f>'上北郡'!O48</f>
        <v>12830</v>
      </c>
      <c r="J48" s="12">
        <f>'下北郡'!O48</f>
        <v>2385</v>
      </c>
      <c r="K48" s="12">
        <f>'三戸郡'!O48</f>
        <v>13158</v>
      </c>
      <c r="L48" s="12"/>
      <c r="M48" s="12"/>
      <c r="N48" s="33"/>
      <c r="O48" s="74">
        <f>SUM(D48:N48)</f>
        <v>47473</v>
      </c>
    </row>
    <row r="49" spans="1:15" ht="21" customHeight="1">
      <c r="A49" s="98"/>
      <c r="B49" s="128"/>
      <c r="C49" s="10" t="s">
        <v>43</v>
      </c>
      <c r="D49" s="31">
        <f>'東津軽郡'!O49</f>
        <v>7791</v>
      </c>
      <c r="E49" s="12">
        <f>'西津軽郡'!O49</f>
        <v>7585</v>
      </c>
      <c r="F49" s="12">
        <f>'中津軽郡'!O49</f>
        <v>624</v>
      </c>
      <c r="G49" s="12">
        <f>'南津軽郡'!O49</f>
        <v>12587</v>
      </c>
      <c r="H49" s="32">
        <f>'北津軽郡'!O49</f>
        <v>16869</v>
      </c>
      <c r="I49" s="12">
        <f>'上北郡'!O49</f>
        <v>32528</v>
      </c>
      <c r="J49" s="12">
        <f>'下北郡'!O49</f>
        <v>5150</v>
      </c>
      <c r="K49" s="12">
        <f>'三戸郡'!O49</f>
        <v>28977</v>
      </c>
      <c r="L49" s="12"/>
      <c r="M49" s="12"/>
      <c r="N49" s="33"/>
      <c r="O49" s="74">
        <f>SUM(O47:O48)</f>
        <v>112111</v>
      </c>
    </row>
    <row r="50" spans="1:15" ht="21" customHeight="1">
      <c r="A50" s="98"/>
      <c r="B50" s="134" t="s">
        <v>114</v>
      </c>
      <c r="C50" s="135"/>
      <c r="D50" s="31">
        <f>'東津軽郡'!O50</f>
        <v>53</v>
      </c>
      <c r="E50" s="12">
        <f>'西津軽郡'!O50</f>
        <v>71</v>
      </c>
      <c r="F50" s="12">
        <f>'中津軽郡'!O50</f>
        <v>4</v>
      </c>
      <c r="G50" s="12">
        <f>'南津軽郡'!O50</f>
        <v>53</v>
      </c>
      <c r="H50" s="32">
        <f>'北津軽郡'!O50</f>
        <v>78</v>
      </c>
      <c r="I50" s="12">
        <f>'上北郡'!O50</f>
        <v>186</v>
      </c>
      <c r="J50" s="12">
        <f>'下北郡'!O50</f>
        <v>26</v>
      </c>
      <c r="K50" s="12">
        <f>'三戸郡'!O50</f>
        <v>143</v>
      </c>
      <c r="L50" s="12"/>
      <c r="M50" s="12"/>
      <c r="N50" s="33"/>
      <c r="O50" s="74">
        <f>SUM(D50:N50)</f>
        <v>614</v>
      </c>
    </row>
    <row r="51" spans="1:15" ht="21" customHeight="1" thickBot="1">
      <c r="A51" s="99"/>
      <c r="B51" s="149" t="s">
        <v>115</v>
      </c>
      <c r="C51" s="150"/>
      <c r="D51" s="71">
        <f>'東津軽郡'!O51</f>
        <v>247</v>
      </c>
      <c r="E51" s="19">
        <f>'西津軽郡'!O51</f>
        <v>196</v>
      </c>
      <c r="F51" s="34">
        <f>'中津軽郡'!O51</f>
        <v>29</v>
      </c>
      <c r="G51" s="34">
        <f>'南津軽郡'!O51</f>
        <v>306</v>
      </c>
      <c r="H51" s="72">
        <f>'北津軽郡'!O51</f>
        <v>413</v>
      </c>
      <c r="I51" s="34">
        <f>'上北郡'!O51</f>
        <v>1066</v>
      </c>
      <c r="J51" s="34">
        <f>'下北郡'!O51</f>
        <v>124</v>
      </c>
      <c r="K51" s="34">
        <f>'三戸郡'!O51</f>
        <v>756</v>
      </c>
      <c r="L51" s="34"/>
      <c r="M51" s="34"/>
      <c r="N51" s="36"/>
      <c r="O51" s="80">
        <f>SUM(D51:N51)</f>
        <v>3137</v>
      </c>
    </row>
    <row r="52" spans="1:15" ht="21" customHeight="1" thickBot="1">
      <c r="A52" s="143" t="s">
        <v>54</v>
      </c>
      <c r="B52" s="144"/>
      <c r="C52" s="145"/>
      <c r="D52" s="26">
        <f>'東津軽郡'!O52</f>
        <v>8091</v>
      </c>
      <c r="E52" s="9">
        <f>'西津軽郡'!O52</f>
        <v>7852</v>
      </c>
      <c r="F52" s="28">
        <f>'中津軽郡'!O52</f>
        <v>657</v>
      </c>
      <c r="G52" s="28">
        <f>'南津軽郡'!O52</f>
        <v>12946</v>
      </c>
      <c r="H52" s="29">
        <f>'北津軽郡'!O52</f>
        <v>17360</v>
      </c>
      <c r="I52" s="28">
        <f>'上北郡'!O52</f>
        <v>33780</v>
      </c>
      <c r="J52" s="28">
        <f>'下北郡'!O52</f>
        <v>5300</v>
      </c>
      <c r="K52" s="28">
        <f>'三戸郡'!O52</f>
        <v>29876</v>
      </c>
      <c r="L52" s="28"/>
      <c r="M52" s="28"/>
      <c r="N52" s="38"/>
      <c r="O52" s="76">
        <f>SUM(O49:O51)</f>
        <v>115862</v>
      </c>
    </row>
    <row r="53" spans="1:15" ht="23.25" customHeight="1" thickBot="1">
      <c r="A53" s="146" t="s">
        <v>35</v>
      </c>
      <c r="B53" s="147"/>
      <c r="C53" s="148"/>
      <c r="D53" s="81">
        <f>'東津軽郡'!O53</f>
        <v>17631</v>
      </c>
      <c r="E53" s="78">
        <f>'西津軽郡'!O53</f>
        <v>15591</v>
      </c>
      <c r="F53" s="78">
        <f>'中津軽郡'!O53</f>
        <v>1355</v>
      </c>
      <c r="G53" s="78">
        <f>'南津軽郡'!O53</f>
        <v>25584</v>
      </c>
      <c r="H53" s="82">
        <f>'北津軽郡'!O53</f>
        <v>32216</v>
      </c>
      <c r="I53" s="78">
        <f>'上北郡'!O53</f>
        <v>80227</v>
      </c>
      <c r="J53" s="78">
        <f>'下北郡'!O53</f>
        <v>12685</v>
      </c>
      <c r="K53" s="78">
        <f>'三戸郡'!O53</f>
        <v>60342</v>
      </c>
      <c r="L53" s="78"/>
      <c r="M53" s="78"/>
      <c r="N53" s="83"/>
      <c r="O53" s="76">
        <f>SUM(D53:N53)</f>
        <v>245631</v>
      </c>
    </row>
  </sheetData>
  <sheetProtection/>
  <mergeCells count="40">
    <mergeCell ref="N4:N7"/>
    <mergeCell ref="L4:L7"/>
    <mergeCell ref="K4:K7"/>
    <mergeCell ref="D4:D7"/>
    <mergeCell ref="J4:J7"/>
    <mergeCell ref="A8:A19"/>
    <mergeCell ref="E4:E7"/>
    <mergeCell ref="A4:C4"/>
    <mergeCell ref="A5:A7"/>
    <mergeCell ref="B17:B19"/>
    <mergeCell ref="O4:O7"/>
    <mergeCell ref="B5:B7"/>
    <mergeCell ref="F4:F7"/>
    <mergeCell ref="B8:B10"/>
    <mergeCell ref="B14:B16"/>
    <mergeCell ref="B20:B22"/>
    <mergeCell ref="I4:I7"/>
    <mergeCell ref="C5:C7"/>
    <mergeCell ref="H4:H7"/>
    <mergeCell ref="G4:G7"/>
    <mergeCell ref="M4:M7"/>
    <mergeCell ref="A53:C53"/>
    <mergeCell ref="A52:C52"/>
    <mergeCell ref="B35:B37"/>
    <mergeCell ref="A29:A37"/>
    <mergeCell ref="B11:B13"/>
    <mergeCell ref="B26:B28"/>
    <mergeCell ref="A45:C45"/>
    <mergeCell ref="A47:A51"/>
    <mergeCell ref="A46:C46"/>
    <mergeCell ref="A20:A28"/>
    <mergeCell ref="B50:C50"/>
    <mergeCell ref="A44:C44"/>
    <mergeCell ref="B23:B25"/>
    <mergeCell ref="B51:C51"/>
    <mergeCell ref="A38:B40"/>
    <mergeCell ref="B29:B31"/>
    <mergeCell ref="B47:B49"/>
    <mergeCell ref="B32:B34"/>
    <mergeCell ref="A41:B43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7" ht="15" customHeight="1">
      <c r="A1" s="22"/>
      <c r="B1" s="22"/>
      <c r="C1" s="22"/>
      <c r="D1" s="22"/>
      <c r="E1" s="22"/>
      <c r="F1" s="23"/>
      <c r="G1" s="1" t="s">
        <v>116</v>
      </c>
    </row>
    <row r="2" spans="1:15" ht="15" customHeight="1">
      <c r="A2" s="6"/>
      <c r="B2" s="6"/>
      <c r="C2" s="6"/>
      <c r="D2" s="6"/>
      <c r="E2" s="6"/>
      <c r="O2" s="24"/>
    </row>
    <row r="3" ht="15" customHeight="1" thickBot="1">
      <c r="O3" s="25"/>
    </row>
    <row r="4" spans="1:15" ht="48" customHeight="1">
      <c r="A4" s="104" t="s">
        <v>117</v>
      </c>
      <c r="B4" s="105"/>
      <c r="C4" s="106"/>
      <c r="D4" s="161" t="s">
        <v>118</v>
      </c>
      <c r="E4" s="117" t="s">
        <v>119</v>
      </c>
      <c r="F4" s="117" t="s">
        <v>120</v>
      </c>
      <c r="G4" s="117" t="s">
        <v>121</v>
      </c>
      <c r="H4" s="117" t="s">
        <v>122</v>
      </c>
      <c r="I4" s="117" t="s">
        <v>123</v>
      </c>
      <c r="J4" s="164" t="s">
        <v>124</v>
      </c>
      <c r="K4" s="117" t="s">
        <v>125</v>
      </c>
      <c r="L4" s="164" t="s">
        <v>55</v>
      </c>
      <c r="M4" s="117"/>
      <c r="N4" s="167"/>
      <c r="O4" s="158" t="s">
        <v>126</v>
      </c>
    </row>
    <row r="5" spans="1:15" ht="13.5">
      <c r="A5" s="98" t="s">
        <v>37</v>
      </c>
      <c r="B5" s="97" t="s">
        <v>38</v>
      </c>
      <c r="C5" s="120" t="s">
        <v>39</v>
      </c>
      <c r="D5" s="170"/>
      <c r="E5" s="152"/>
      <c r="F5" s="152"/>
      <c r="G5" s="152"/>
      <c r="H5" s="152"/>
      <c r="I5" s="152"/>
      <c r="J5" s="165"/>
      <c r="K5" s="152"/>
      <c r="L5" s="165"/>
      <c r="M5" s="154"/>
      <c r="N5" s="168"/>
      <c r="O5" s="159"/>
    </row>
    <row r="6" spans="1:15" ht="13.5">
      <c r="A6" s="98"/>
      <c r="B6" s="97"/>
      <c r="C6" s="120"/>
      <c r="D6" s="170"/>
      <c r="E6" s="152"/>
      <c r="F6" s="152"/>
      <c r="G6" s="152"/>
      <c r="H6" s="152"/>
      <c r="I6" s="152"/>
      <c r="J6" s="165"/>
      <c r="K6" s="152"/>
      <c r="L6" s="165"/>
      <c r="M6" s="154"/>
      <c r="N6" s="168"/>
      <c r="O6" s="159"/>
    </row>
    <row r="7" spans="1:15" ht="18.75" customHeight="1" thickBot="1">
      <c r="A7" s="99"/>
      <c r="B7" s="100"/>
      <c r="C7" s="121"/>
      <c r="D7" s="171"/>
      <c r="E7" s="153"/>
      <c r="F7" s="153"/>
      <c r="G7" s="153"/>
      <c r="H7" s="153"/>
      <c r="I7" s="153"/>
      <c r="J7" s="166"/>
      <c r="K7" s="152"/>
      <c r="L7" s="165"/>
      <c r="M7" s="155"/>
      <c r="N7" s="169"/>
      <c r="O7" s="160"/>
    </row>
    <row r="8" spans="1:15" ht="21" customHeight="1">
      <c r="A8" s="107" t="s">
        <v>127</v>
      </c>
      <c r="B8" s="96" t="s">
        <v>40</v>
      </c>
      <c r="C8" s="7" t="s">
        <v>41</v>
      </c>
      <c r="D8" s="26">
        <f>'東津軽郡'!O8</f>
        <v>556</v>
      </c>
      <c r="E8" s="27">
        <f>'西津軽郡'!O8</f>
        <v>505</v>
      </c>
      <c r="F8" s="28">
        <f>'中津軽郡'!O8</f>
        <v>40</v>
      </c>
      <c r="G8" s="28">
        <f>'南津軽郡'!O8</f>
        <v>509</v>
      </c>
      <c r="H8" s="28">
        <f>'北津軽郡'!O8</f>
        <v>914</v>
      </c>
      <c r="I8" s="28">
        <f>'上北郡'!D8+'上北郡'!E8</f>
        <v>483</v>
      </c>
      <c r="J8" s="28">
        <f>'下北郡'!O8</f>
        <v>446</v>
      </c>
      <c r="K8" s="28">
        <f>SUM(D8:J8)</f>
        <v>3453</v>
      </c>
      <c r="L8" s="29">
        <f>SUM('県内10市'!D8:J8)</f>
        <v>11018</v>
      </c>
      <c r="M8" s="28"/>
      <c r="N8" s="62"/>
      <c r="O8" s="79">
        <f aca="true" t="shared" si="0" ref="O8:O15">SUM(K8:L8)</f>
        <v>14471</v>
      </c>
    </row>
    <row r="9" spans="1:15" ht="21" customHeight="1">
      <c r="A9" s="108"/>
      <c r="B9" s="97"/>
      <c r="C9" s="10" t="s">
        <v>42</v>
      </c>
      <c r="D9" s="31">
        <f>'東津軽郡'!O9</f>
        <v>41</v>
      </c>
      <c r="E9" s="11">
        <f>'西津軽郡'!O9</f>
        <v>53</v>
      </c>
      <c r="F9" s="12">
        <f>'中津軽郡'!O9</f>
        <v>2</v>
      </c>
      <c r="G9" s="12">
        <f>'南津軽郡'!O9</f>
        <v>171</v>
      </c>
      <c r="H9" s="12">
        <f>'北津軽郡'!O9</f>
        <v>181</v>
      </c>
      <c r="I9" s="12">
        <f>'上北郡'!D9+'上北郡'!E9</f>
        <v>69</v>
      </c>
      <c r="J9" s="12">
        <f>'下北郡'!O9</f>
        <v>74</v>
      </c>
      <c r="K9" s="12">
        <f aca="true" t="shared" si="1" ref="K9:K53">SUM(D9:J9)</f>
        <v>591</v>
      </c>
      <c r="L9" s="12">
        <f>SUM('県内10市'!D9:J9)</f>
        <v>3882</v>
      </c>
      <c r="M9" s="12"/>
      <c r="N9" s="63"/>
      <c r="O9" s="74">
        <f t="shared" si="0"/>
        <v>4473</v>
      </c>
    </row>
    <row r="10" spans="1:15" ht="21" customHeight="1">
      <c r="A10" s="108"/>
      <c r="B10" s="97"/>
      <c r="C10" s="10" t="s">
        <v>43</v>
      </c>
      <c r="D10" s="31">
        <f>'東津軽郡'!O10</f>
        <v>597</v>
      </c>
      <c r="E10" s="11">
        <f>'西津軽郡'!O10</f>
        <v>558</v>
      </c>
      <c r="F10" s="12">
        <f>'中津軽郡'!O10</f>
        <v>42</v>
      </c>
      <c r="G10" s="12">
        <f>'南津軽郡'!O10</f>
        <v>680</v>
      </c>
      <c r="H10" s="12">
        <f>'北津軽郡'!O10</f>
        <v>1095</v>
      </c>
      <c r="I10" s="12">
        <f>'上北郡'!D10+'上北郡'!E10</f>
        <v>552</v>
      </c>
      <c r="J10" s="12">
        <f>'下北郡'!O10</f>
        <v>520</v>
      </c>
      <c r="K10" s="12">
        <f t="shared" si="1"/>
        <v>4044</v>
      </c>
      <c r="L10" s="12">
        <f>SUM('県内10市'!D10:J10)</f>
        <v>14900</v>
      </c>
      <c r="M10" s="12"/>
      <c r="N10" s="63"/>
      <c r="O10" s="74">
        <f t="shared" si="0"/>
        <v>18944</v>
      </c>
    </row>
    <row r="11" spans="1:15" ht="21" customHeight="1">
      <c r="A11" s="108"/>
      <c r="B11" s="97" t="s">
        <v>44</v>
      </c>
      <c r="C11" s="10" t="s">
        <v>41</v>
      </c>
      <c r="D11" s="31">
        <f>'東津軽郡'!O11</f>
        <v>1148</v>
      </c>
      <c r="E11" s="11">
        <f>'西津軽郡'!O11</f>
        <v>735</v>
      </c>
      <c r="F11" s="12">
        <f>'中津軽郡'!O11</f>
        <v>122</v>
      </c>
      <c r="G11" s="12">
        <f>'南津軽郡'!O11</f>
        <v>1439</v>
      </c>
      <c r="H11" s="12">
        <f>'北津軽郡'!O11</f>
        <v>1731</v>
      </c>
      <c r="I11" s="12">
        <f>'上北郡'!D11+'上北郡'!E11</f>
        <v>676</v>
      </c>
      <c r="J11" s="12">
        <f>'下北郡'!O11</f>
        <v>709</v>
      </c>
      <c r="K11" s="12">
        <f t="shared" si="1"/>
        <v>6560</v>
      </c>
      <c r="L11" s="12">
        <f>SUM('県内10市'!D11:J11)</f>
        <v>25351</v>
      </c>
      <c r="M11" s="12"/>
      <c r="N11" s="63"/>
      <c r="O11" s="74">
        <f t="shared" si="0"/>
        <v>31911</v>
      </c>
    </row>
    <row r="12" spans="1:15" ht="21" customHeight="1">
      <c r="A12" s="108"/>
      <c r="B12" s="97"/>
      <c r="C12" s="10" t="s">
        <v>42</v>
      </c>
      <c r="D12" s="31">
        <f>'東津軽郡'!O12</f>
        <v>8</v>
      </c>
      <c r="E12" s="11">
        <f>'西津軽郡'!O12</f>
        <v>8</v>
      </c>
      <c r="F12" s="12">
        <f>'中津軽郡'!O12</f>
        <v>3</v>
      </c>
      <c r="G12" s="12">
        <f>'南津軽郡'!O12</f>
        <v>23</v>
      </c>
      <c r="H12" s="12">
        <f>'北津軽郡'!O12</f>
        <v>23</v>
      </c>
      <c r="I12" s="12">
        <f>'上北郡'!D12+'上北郡'!E12</f>
        <v>3</v>
      </c>
      <c r="J12" s="12">
        <f>'下北郡'!O12</f>
        <v>15</v>
      </c>
      <c r="K12" s="12">
        <f t="shared" si="1"/>
        <v>83</v>
      </c>
      <c r="L12" s="12">
        <f>SUM('県内10市'!D12:J12)</f>
        <v>358</v>
      </c>
      <c r="M12" s="12"/>
      <c r="N12" s="63"/>
      <c r="O12" s="74">
        <f t="shared" si="0"/>
        <v>441</v>
      </c>
    </row>
    <row r="13" spans="1:15" ht="21" customHeight="1">
      <c r="A13" s="108"/>
      <c r="B13" s="97"/>
      <c r="C13" s="10" t="s">
        <v>43</v>
      </c>
      <c r="D13" s="31">
        <f>'東津軽郡'!O13</f>
        <v>1156</v>
      </c>
      <c r="E13" s="11">
        <f>'西津軽郡'!O13</f>
        <v>743</v>
      </c>
      <c r="F13" s="12">
        <f>'中津軽郡'!O13</f>
        <v>125</v>
      </c>
      <c r="G13" s="12">
        <f>'南津軽郡'!O13</f>
        <v>1462</v>
      </c>
      <c r="H13" s="12">
        <f>'北津軽郡'!O13</f>
        <v>1754</v>
      </c>
      <c r="I13" s="12">
        <f>'上北郡'!D13+'上北郡'!E13</f>
        <v>679</v>
      </c>
      <c r="J13" s="12">
        <f>'下北郡'!O13</f>
        <v>724</v>
      </c>
      <c r="K13" s="12">
        <f t="shared" si="1"/>
        <v>6643</v>
      </c>
      <c r="L13" s="12">
        <f>SUM('県内10市'!D13:J13)</f>
        <v>25709</v>
      </c>
      <c r="M13" s="12"/>
      <c r="N13" s="63"/>
      <c r="O13" s="74">
        <f t="shared" si="0"/>
        <v>32352</v>
      </c>
    </row>
    <row r="14" spans="1:15" ht="21" customHeight="1">
      <c r="A14" s="108"/>
      <c r="B14" s="97" t="s">
        <v>45</v>
      </c>
      <c r="C14" s="10" t="s">
        <v>41</v>
      </c>
      <c r="D14" s="31">
        <f>'東津軽郡'!O14</f>
        <v>6</v>
      </c>
      <c r="E14" s="11">
        <f>'西津軽郡'!O14</f>
        <v>5</v>
      </c>
      <c r="F14" s="12">
        <f>'中津軽郡'!O14</f>
        <v>0</v>
      </c>
      <c r="G14" s="12">
        <f>'南津軽郡'!O14</f>
        <v>0</v>
      </c>
      <c r="H14" s="12">
        <f>'北津軽郡'!O14</f>
        <v>2</v>
      </c>
      <c r="I14" s="12">
        <f>'上北郡'!D14+'上北郡'!E14</f>
        <v>2</v>
      </c>
      <c r="J14" s="12">
        <f>'下北郡'!O14</f>
        <v>2</v>
      </c>
      <c r="K14" s="12">
        <f t="shared" si="1"/>
        <v>17</v>
      </c>
      <c r="L14" s="12">
        <f>SUM('県内10市'!D14:J14)</f>
        <v>94</v>
      </c>
      <c r="M14" s="12"/>
      <c r="N14" s="63"/>
      <c r="O14" s="74">
        <f t="shared" si="0"/>
        <v>111</v>
      </c>
    </row>
    <row r="15" spans="1:15" ht="21" customHeight="1">
      <c r="A15" s="108"/>
      <c r="B15" s="97"/>
      <c r="C15" s="10" t="s">
        <v>42</v>
      </c>
      <c r="D15" s="31">
        <f>'東津軽郡'!O15</f>
        <v>1</v>
      </c>
      <c r="E15" s="11">
        <f>'西津軽郡'!O15</f>
        <v>1</v>
      </c>
      <c r="F15" s="12">
        <f>'中津軽郡'!O15</f>
        <v>0</v>
      </c>
      <c r="G15" s="12">
        <f>'南津軽郡'!O15</f>
        <v>13</v>
      </c>
      <c r="H15" s="12">
        <f>'北津軽郡'!O15</f>
        <v>3</v>
      </c>
      <c r="I15" s="12">
        <f>'上北郡'!D15+'上北郡'!E15</f>
        <v>0</v>
      </c>
      <c r="J15" s="12">
        <f>'下北郡'!O15</f>
        <v>6</v>
      </c>
      <c r="K15" s="12">
        <f t="shared" si="1"/>
        <v>24</v>
      </c>
      <c r="L15" s="12">
        <f>SUM('県内10市'!D15:J15)</f>
        <v>186</v>
      </c>
      <c r="M15" s="12"/>
      <c r="N15" s="63"/>
      <c r="O15" s="74">
        <f t="shared" si="0"/>
        <v>210</v>
      </c>
    </row>
    <row r="16" spans="1:15" ht="21" customHeight="1">
      <c r="A16" s="108"/>
      <c r="B16" s="97"/>
      <c r="C16" s="10" t="s">
        <v>43</v>
      </c>
      <c r="D16" s="31">
        <f>'東津軽郡'!O16</f>
        <v>7</v>
      </c>
      <c r="E16" s="11">
        <f>'西津軽郡'!O16</f>
        <v>6</v>
      </c>
      <c r="F16" s="12">
        <f>'中津軽郡'!O16</f>
        <v>0</v>
      </c>
      <c r="G16" s="12">
        <f>'南津軽郡'!O16</f>
        <v>13</v>
      </c>
      <c r="H16" s="12">
        <f>'北津軽郡'!O16</f>
        <v>5</v>
      </c>
      <c r="I16" s="12">
        <f>'上北郡'!D16+'上北郡'!E16</f>
        <v>2</v>
      </c>
      <c r="J16" s="12">
        <f>'下北郡'!O16</f>
        <v>8</v>
      </c>
      <c r="K16" s="12">
        <f t="shared" si="1"/>
        <v>41</v>
      </c>
      <c r="L16" s="12">
        <f>SUM('県内10市'!D16:J16)</f>
        <v>280</v>
      </c>
      <c r="M16" s="12"/>
      <c r="N16" s="63"/>
      <c r="O16" s="74">
        <f>SUM(O14:O15)</f>
        <v>321</v>
      </c>
    </row>
    <row r="17" spans="1:15" ht="21" customHeight="1">
      <c r="A17" s="108"/>
      <c r="B17" s="97" t="s">
        <v>128</v>
      </c>
      <c r="C17" s="10" t="s">
        <v>41</v>
      </c>
      <c r="D17" s="31">
        <f>'東津軽郡'!O17</f>
        <v>1710</v>
      </c>
      <c r="E17" s="11">
        <f>'西津軽郡'!O17</f>
        <v>1245</v>
      </c>
      <c r="F17" s="12">
        <f>'中津軽郡'!O17</f>
        <v>162</v>
      </c>
      <c r="G17" s="12">
        <f>'南津軽郡'!O17</f>
        <v>1948</v>
      </c>
      <c r="H17" s="12">
        <f>'北津軽郡'!O17</f>
        <v>2647</v>
      </c>
      <c r="I17" s="12">
        <f>'上北郡'!D17+'上北郡'!E17</f>
        <v>1161</v>
      </c>
      <c r="J17" s="12">
        <f>'下北郡'!O17</f>
        <v>1157</v>
      </c>
      <c r="K17" s="12">
        <f t="shared" si="1"/>
        <v>10030</v>
      </c>
      <c r="L17" s="12">
        <f>SUM('県内10市'!D17:J17)</f>
        <v>36463</v>
      </c>
      <c r="M17" s="12"/>
      <c r="N17" s="63"/>
      <c r="O17" s="74">
        <f>O8+O11+O14</f>
        <v>46493</v>
      </c>
    </row>
    <row r="18" spans="1:15" ht="21" customHeight="1">
      <c r="A18" s="108"/>
      <c r="B18" s="97"/>
      <c r="C18" s="10" t="s">
        <v>42</v>
      </c>
      <c r="D18" s="31">
        <f>'東津軽郡'!O18</f>
        <v>50</v>
      </c>
      <c r="E18" s="11">
        <f>'西津軽郡'!O18</f>
        <v>62</v>
      </c>
      <c r="F18" s="12">
        <f>'中津軽郡'!O18</f>
        <v>5</v>
      </c>
      <c r="G18" s="12">
        <f>'南津軽郡'!O18</f>
        <v>207</v>
      </c>
      <c r="H18" s="12">
        <f>'北津軽郡'!O18</f>
        <v>207</v>
      </c>
      <c r="I18" s="12">
        <f>'上北郡'!D18+'上北郡'!E18</f>
        <v>72</v>
      </c>
      <c r="J18" s="12">
        <f>'下北郡'!O18</f>
        <v>95</v>
      </c>
      <c r="K18" s="12">
        <f t="shared" si="1"/>
        <v>698</v>
      </c>
      <c r="L18" s="12">
        <f>SUM('県内10市'!D18:J18)</f>
        <v>4426</v>
      </c>
      <c r="M18" s="12"/>
      <c r="N18" s="63"/>
      <c r="O18" s="74">
        <f>O9+O12+O15</f>
        <v>5124</v>
      </c>
    </row>
    <row r="19" spans="1:15" ht="21" customHeight="1" thickBot="1">
      <c r="A19" s="109"/>
      <c r="B19" s="100"/>
      <c r="C19" s="13" t="s">
        <v>43</v>
      </c>
      <c r="D19" s="71">
        <f>'東津軽郡'!O19</f>
        <v>1760</v>
      </c>
      <c r="E19" s="86">
        <f>'西津軽郡'!O19</f>
        <v>1307</v>
      </c>
      <c r="F19" s="34">
        <f>'中津軽郡'!O19</f>
        <v>167</v>
      </c>
      <c r="G19" s="34">
        <f>'南津軽郡'!O19</f>
        <v>2155</v>
      </c>
      <c r="H19" s="34">
        <f>'北津軽郡'!O19</f>
        <v>2854</v>
      </c>
      <c r="I19" s="34">
        <f>'上北郡'!D19+'上北郡'!E19</f>
        <v>1233</v>
      </c>
      <c r="J19" s="34">
        <f>'下北郡'!O19</f>
        <v>1252</v>
      </c>
      <c r="K19" s="34">
        <f t="shared" si="1"/>
        <v>10728</v>
      </c>
      <c r="L19" s="72">
        <f>SUM('県内10市'!D19:J19)</f>
        <v>40889</v>
      </c>
      <c r="M19" s="21"/>
      <c r="N19" s="64"/>
      <c r="O19" s="80">
        <f aca="true" t="shared" si="2" ref="O19:O25">SUM(K19:L19)</f>
        <v>51617</v>
      </c>
    </row>
    <row r="20" spans="1:15" ht="21" customHeight="1">
      <c r="A20" s="107" t="s">
        <v>129</v>
      </c>
      <c r="B20" s="96" t="s">
        <v>40</v>
      </c>
      <c r="C20" s="7" t="s">
        <v>41</v>
      </c>
      <c r="D20" s="26">
        <f>'東津軽郡'!O20</f>
        <v>27</v>
      </c>
      <c r="E20" s="27">
        <f>'西津軽郡'!O20</f>
        <v>22</v>
      </c>
      <c r="F20" s="28">
        <f>'中津軽郡'!O20</f>
        <v>3</v>
      </c>
      <c r="G20" s="28">
        <f>'南津軽郡'!O20</f>
        <v>10</v>
      </c>
      <c r="H20" s="28">
        <f>'北津軽郡'!O20</f>
        <v>16</v>
      </c>
      <c r="I20" s="28">
        <f>'上北郡'!D20+'上北郡'!E20</f>
        <v>18</v>
      </c>
      <c r="J20" s="28">
        <f>'下北郡'!O20</f>
        <v>15</v>
      </c>
      <c r="K20" s="28">
        <f t="shared" si="1"/>
        <v>111</v>
      </c>
      <c r="L20" s="29">
        <f>SUM('県内10市'!D20:J20)</f>
        <v>197</v>
      </c>
      <c r="M20" s="9"/>
      <c r="N20" s="65"/>
      <c r="O20" s="79">
        <f t="shared" si="2"/>
        <v>308</v>
      </c>
    </row>
    <row r="21" spans="1:15" ht="21" customHeight="1">
      <c r="A21" s="108"/>
      <c r="B21" s="97"/>
      <c r="C21" s="10" t="s">
        <v>42</v>
      </c>
      <c r="D21" s="31">
        <f>'東津軽郡'!O21</f>
        <v>10</v>
      </c>
      <c r="E21" s="11">
        <f>'西津軽郡'!O21</f>
        <v>31</v>
      </c>
      <c r="F21" s="12">
        <f>'中津軽郡'!O21</f>
        <v>0</v>
      </c>
      <c r="G21" s="12">
        <f>'南津軽郡'!O21</f>
        <v>5</v>
      </c>
      <c r="H21" s="12">
        <f>'北津軽郡'!O21</f>
        <v>41</v>
      </c>
      <c r="I21" s="12">
        <f>'上北郡'!D21+'上北郡'!E21</f>
        <v>9</v>
      </c>
      <c r="J21" s="12">
        <f>'下北郡'!O21</f>
        <v>20</v>
      </c>
      <c r="K21" s="12">
        <f t="shared" si="1"/>
        <v>116</v>
      </c>
      <c r="L21" s="12">
        <f>SUM('県内10市'!D21:J21)</f>
        <v>648</v>
      </c>
      <c r="M21" s="12"/>
      <c r="N21" s="63"/>
      <c r="O21" s="74">
        <f t="shared" si="2"/>
        <v>764</v>
      </c>
    </row>
    <row r="22" spans="1:15" ht="21" customHeight="1">
      <c r="A22" s="108"/>
      <c r="B22" s="97"/>
      <c r="C22" s="10" t="s">
        <v>43</v>
      </c>
      <c r="D22" s="31">
        <f>'東津軽郡'!O22</f>
        <v>37</v>
      </c>
      <c r="E22" s="11">
        <f>'西津軽郡'!O22</f>
        <v>53</v>
      </c>
      <c r="F22" s="12">
        <f>'中津軽郡'!O22</f>
        <v>3</v>
      </c>
      <c r="G22" s="12">
        <f>'南津軽郡'!O22</f>
        <v>15</v>
      </c>
      <c r="H22" s="12">
        <f>'北津軽郡'!O22</f>
        <v>57</v>
      </c>
      <c r="I22" s="12">
        <f>'上北郡'!D22+'上北郡'!E22</f>
        <v>27</v>
      </c>
      <c r="J22" s="12">
        <f>'下北郡'!O22</f>
        <v>35</v>
      </c>
      <c r="K22" s="12">
        <f t="shared" si="1"/>
        <v>227</v>
      </c>
      <c r="L22" s="12">
        <f>SUM('県内10市'!D22:J22)</f>
        <v>845</v>
      </c>
      <c r="M22" s="12"/>
      <c r="N22" s="63"/>
      <c r="O22" s="74">
        <f t="shared" si="2"/>
        <v>1072</v>
      </c>
    </row>
    <row r="23" spans="1:15" ht="21" customHeight="1">
      <c r="A23" s="108"/>
      <c r="B23" s="97" t="s">
        <v>44</v>
      </c>
      <c r="C23" s="10" t="s">
        <v>41</v>
      </c>
      <c r="D23" s="31">
        <f>'東津軽郡'!O23</f>
        <v>57</v>
      </c>
      <c r="E23" s="11">
        <f>'西津軽郡'!O23</f>
        <v>46</v>
      </c>
      <c r="F23" s="12">
        <f>'中津軽郡'!O23</f>
        <v>7</v>
      </c>
      <c r="G23" s="12">
        <f>'南津軽郡'!O23</f>
        <v>36</v>
      </c>
      <c r="H23" s="12">
        <f>'北津軽郡'!O23</f>
        <v>37</v>
      </c>
      <c r="I23" s="12">
        <f>'上北郡'!D23+'上北郡'!E23</f>
        <v>33</v>
      </c>
      <c r="J23" s="12">
        <f>'下北郡'!O23</f>
        <v>30</v>
      </c>
      <c r="K23" s="12">
        <f t="shared" si="1"/>
        <v>246</v>
      </c>
      <c r="L23" s="12">
        <f>SUM('県内10市'!D23:J23)</f>
        <v>860</v>
      </c>
      <c r="M23" s="12"/>
      <c r="N23" s="63"/>
      <c r="O23" s="74">
        <f t="shared" si="2"/>
        <v>1106</v>
      </c>
    </row>
    <row r="24" spans="1:15" ht="21" customHeight="1">
      <c r="A24" s="108"/>
      <c r="B24" s="97"/>
      <c r="C24" s="10" t="s">
        <v>42</v>
      </c>
      <c r="D24" s="31">
        <f>'東津軽郡'!O24</f>
        <v>4</v>
      </c>
      <c r="E24" s="11">
        <f>'西津軽郡'!O24</f>
        <v>18</v>
      </c>
      <c r="F24" s="12">
        <f>'中津軽郡'!O24</f>
        <v>0</v>
      </c>
      <c r="G24" s="12">
        <f>'南津軽郡'!O24</f>
        <v>0</v>
      </c>
      <c r="H24" s="12">
        <f>'北津軽郡'!O24</f>
        <v>21</v>
      </c>
      <c r="I24" s="12">
        <f>'上北郡'!D24+'上北郡'!E24</f>
        <v>5</v>
      </c>
      <c r="J24" s="12">
        <f>'下北郡'!O24</f>
        <v>10</v>
      </c>
      <c r="K24" s="12">
        <f t="shared" si="1"/>
        <v>58</v>
      </c>
      <c r="L24" s="12">
        <f>SUM('県内10市'!D24:J24)</f>
        <v>168</v>
      </c>
      <c r="M24" s="12"/>
      <c r="N24" s="63"/>
      <c r="O24" s="74">
        <f t="shared" si="2"/>
        <v>226</v>
      </c>
    </row>
    <row r="25" spans="1:15" ht="21" customHeight="1">
      <c r="A25" s="108"/>
      <c r="B25" s="97"/>
      <c r="C25" s="10" t="s">
        <v>43</v>
      </c>
      <c r="D25" s="31">
        <f>'東津軽郡'!O25</f>
        <v>61</v>
      </c>
      <c r="E25" s="11">
        <f>'西津軽郡'!O25</f>
        <v>64</v>
      </c>
      <c r="F25" s="12">
        <f>'中津軽郡'!O25</f>
        <v>7</v>
      </c>
      <c r="G25" s="12">
        <f>'南津軽郡'!O25</f>
        <v>36</v>
      </c>
      <c r="H25" s="12">
        <f>'北津軽郡'!O25</f>
        <v>58</v>
      </c>
      <c r="I25" s="12">
        <f>'上北郡'!D25+'上北郡'!E25</f>
        <v>38</v>
      </c>
      <c r="J25" s="12">
        <f>'下北郡'!O25</f>
        <v>40</v>
      </c>
      <c r="K25" s="12">
        <f t="shared" si="1"/>
        <v>304</v>
      </c>
      <c r="L25" s="12">
        <f>SUM('県内10市'!D25:J25)</f>
        <v>1028</v>
      </c>
      <c r="M25" s="12"/>
      <c r="N25" s="63"/>
      <c r="O25" s="74">
        <f t="shared" si="2"/>
        <v>1332</v>
      </c>
    </row>
    <row r="26" spans="1:15" ht="21" customHeight="1">
      <c r="A26" s="108"/>
      <c r="B26" s="97" t="s">
        <v>128</v>
      </c>
      <c r="C26" s="10" t="s">
        <v>41</v>
      </c>
      <c r="D26" s="31">
        <f>'東津軽郡'!O26</f>
        <v>84</v>
      </c>
      <c r="E26" s="11">
        <f>'西津軽郡'!O26</f>
        <v>68</v>
      </c>
      <c r="F26" s="12">
        <f>'中津軽郡'!O26</f>
        <v>10</v>
      </c>
      <c r="G26" s="12">
        <f>'南津軽郡'!O26</f>
        <v>46</v>
      </c>
      <c r="H26" s="12">
        <f>'北津軽郡'!O26</f>
        <v>53</v>
      </c>
      <c r="I26" s="12">
        <f>'上北郡'!D26+'上北郡'!E26</f>
        <v>51</v>
      </c>
      <c r="J26" s="12">
        <f>'下北郡'!O26</f>
        <v>45</v>
      </c>
      <c r="K26" s="12">
        <f t="shared" si="1"/>
        <v>357</v>
      </c>
      <c r="L26" s="12">
        <f>SUM('県内10市'!D26:J26)</f>
        <v>1057</v>
      </c>
      <c r="M26" s="12"/>
      <c r="N26" s="63"/>
      <c r="O26" s="74">
        <f>O20+O23</f>
        <v>1414</v>
      </c>
    </row>
    <row r="27" spans="1:15" ht="21" customHeight="1">
      <c r="A27" s="108"/>
      <c r="B27" s="97"/>
      <c r="C27" s="10" t="s">
        <v>42</v>
      </c>
      <c r="D27" s="31">
        <f>'東津軽郡'!O27</f>
        <v>14</v>
      </c>
      <c r="E27" s="11">
        <f>'西津軽郡'!O27</f>
        <v>49</v>
      </c>
      <c r="F27" s="12">
        <f>'中津軽郡'!O27</f>
        <v>0</v>
      </c>
      <c r="G27" s="12">
        <f>'南津軽郡'!O27</f>
        <v>5</v>
      </c>
      <c r="H27" s="12">
        <f>'北津軽郡'!O27</f>
        <v>62</v>
      </c>
      <c r="I27" s="12">
        <f>'上北郡'!D27+'上北郡'!E27</f>
        <v>14</v>
      </c>
      <c r="J27" s="12">
        <f>'下北郡'!O27</f>
        <v>30</v>
      </c>
      <c r="K27" s="12">
        <f t="shared" si="1"/>
        <v>174</v>
      </c>
      <c r="L27" s="12">
        <f>SUM('県内10市'!D27:J27)</f>
        <v>816</v>
      </c>
      <c r="M27" s="12"/>
      <c r="N27" s="63"/>
      <c r="O27" s="74">
        <f>O21+O24</f>
        <v>990</v>
      </c>
    </row>
    <row r="28" spans="1:15" ht="21" customHeight="1" thickBot="1">
      <c r="A28" s="109"/>
      <c r="B28" s="100"/>
      <c r="C28" s="13" t="s">
        <v>43</v>
      </c>
      <c r="D28" s="71">
        <f>'東津軽郡'!O28</f>
        <v>98</v>
      </c>
      <c r="E28" s="86">
        <f>'西津軽郡'!O28</f>
        <v>117</v>
      </c>
      <c r="F28" s="34">
        <f>'中津軽郡'!O28</f>
        <v>10</v>
      </c>
      <c r="G28" s="34">
        <f>'南津軽郡'!O28</f>
        <v>51</v>
      </c>
      <c r="H28" s="34">
        <f>'北津軽郡'!O28</f>
        <v>115</v>
      </c>
      <c r="I28" s="34">
        <f>'上北郡'!D28+'上北郡'!E28</f>
        <v>65</v>
      </c>
      <c r="J28" s="34">
        <f>'下北郡'!O28</f>
        <v>75</v>
      </c>
      <c r="K28" s="34">
        <f t="shared" si="1"/>
        <v>531</v>
      </c>
      <c r="L28" s="72">
        <f>SUM('県内10市'!D28:J28)</f>
        <v>1873</v>
      </c>
      <c r="M28" s="44"/>
      <c r="N28" s="66"/>
      <c r="O28" s="80">
        <f aca="true" t="shared" si="3" ref="O28:O34">SUM(K28:L28)</f>
        <v>2404</v>
      </c>
    </row>
    <row r="29" spans="1:15" ht="21" customHeight="1">
      <c r="A29" s="107" t="s">
        <v>130</v>
      </c>
      <c r="B29" s="96" t="s">
        <v>40</v>
      </c>
      <c r="C29" s="7" t="s">
        <v>41</v>
      </c>
      <c r="D29" s="26">
        <f>'東津軽郡'!O29</f>
        <v>2629</v>
      </c>
      <c r="E29" s="27">
        <f>'西津軽郡'!O29</f>
        <v>2050</v>
      </c>
      <c r="F29" s="28">
        <f>'中津軽郡'!O29</f>
        <v>180</v>
      </c>
      <c r="G29" s="28">
        <f>'南津軽郡'!O29</f>
        <v>3457</v>
      </c>
      <c r="H29" s="28">
        <f>'北津軽郡'!O29</f>
        <v>4070</v>
      </c>
      <c r="I29" s="28">
        <f>'上北郡'!D29+'上北郡'!E29</f>
        <v>2139</v>
      </c>
      <c r="J29" s="28">
        <f>'下北郡'!O29</f>
        <v>2037</v>
      </c>
      <c r="K29" s="28">
        <f t="shared" si="1"/>
        <v>16562</v>
      </c>
      <c r="L29" s="29">
        <f>SUM('県内10市'!D29:J29)</f>
        <v>75339</v>
      </c>
      <c r="M29" s="19"/>
      <c r="N29" s="67"/>
      <c r="O29" s="79">
        <f t="shared" si="3"/>
        <v>91901</v>
      </c>
    </row>
    <row r="30" spans="1:15" ht="21" customHeight="1">
      <c r="A30" s="108"/>
      <c r="B30" s="97"/>
      <c r="C30" s="10" t="s">
        <v>42</v>
      </c>
      <c r="D30" s="31">
        <f>'東津軽郡'!O30</f>
        <v>5</v>
      </c>
      <c r="E30" s="11">
        <f>'西津軽郡'!O30</f>
        <v>1</v>
      </c>
      <c r="F30" s="12">
        <f>'中津軽郡'!O30</f>
        <v>0</v>
      </c>
      <c r="G30" s="12">
        <f>'南津軽郡'!O30</f>
        <v>6</v>
      </c>
      <c r="H30" s="12">
        <f>'北津軽郡'!O30</f>
        <v>5</v>
      </c>
      <c r="I30" s="12">
        <f>'上北郡'!D30+'上北郡'!E30</f>
        <v>6</v>
      </c>
      <c r="J30" s="12">
        <f>'下北郡'!O30</f>
        <v>22</v>
      </c>
      <c r="K30" s="12">
        <f t="shared" si="1"/>
        <v>45</v>
      </c>
      <c r="L30" s="12">
        <f>SUM('県内10市'!D30:J30)</f>
        <v>148</v>
      </c>
      <c r="M30" s="12"/>
      <c r="N30" s="63"/>
      <c r="O30" s="74">
        <f t="shared" si="3"/>
        <v>193</v>
      </c>
    </row>
    <row r="31" spans="1:15" ht="21" customHeight="1">
      <c r="A31" s="108"/>
      <c r="B31" s="97"/>
      <c r="C31" s="10" t="s">
        <v>43</v>
      </c>
      <c r="D31" s="31">
        <f>'東津軽郡'!O31</f>
        <v>2634</v>
      </c>
      <c r="E31" s="11">
        <f>'西津軽郡'!O31</f>
        <v>2051</v>
      </c>
      <c r="F31" s="12">
        <f>'中津軽郡'!O31</f>
        <v>180</v>
      </c>
      <c r="G31" s="12">
        <f>'南津軽郡'!O31</f>
        <v>3463</v>
      </c>
      <c r="H31" s="12">
        <f>'北津軽郡'!O31</f>
        <v>4075</v>
      </c>
      <c r="I31" s="12">
        <f>'上北郡'!D31+'上北郡'!E31</f>
        <v>2145</v>
      </c>
      <c r="J31" s="12">
        <f>'下北郡'!O31</f>
        <v>2059</v>
      </c>
      <c r="K31" s="12">
        <f t="shared" si="1"/>
        <v>16607</v>
      </c>
      <c r="L31" s="12">
        <f>SUM('県内10市'!D31:J31)</f>
        <v>75487</v>
      </c>
      <c r="M31" s="12"/>
      <c r="N31" s="63"/>
      <c r="O31" s="74">
        <f t="shared" si="3"/>
        <v>92094</v>
      </c>
    </row>
    <row r="32" spans="1:15" ht="21" customHeight="1">
      <c r="A32" s="108"/>
      <c r="B32" s="97" t="s">
        <v>44</v>
      </c>
      <c r="C32" s="10" t="s">
        <v>41</v>
      </c>
      <c r="D32" s="31">
        <f>'東津軽郡'!O32</f>
        <v>4370</v>
      </c>
      <c r="E32" s="11">
        <f>'西津軽郡'!O32</f>
        <v>3660</v>
      </c>
      <c r="F32" s="12">
        <f>'中津軽郡'!O32</f>
        <v>282</v>
      </c>
      <c r="G32" s="12">
        <f>'南津軽郡'!O32</f>
        <v>6116</v>
      </c>
      <c r="H32" s="12">
        <f>'北津軽郡'!O32</f>
        <v>6684</v>
      </c>
      <c r="I32" s="12">
        <f>'上北郡'!D32+'上北郡'!E32</f>
        <v>3783</v>
      </c>
      <c r="J32" s="12">
        <f>'下北郡'!O32</f>
        <v>3447</v>
      </c>
      <c r="K32" s="12">
        <f t="shared" si="1"/>
        <v>28342</v>
      </c>
      <c r="L32" s="12">
        <f>SUM('県内10市'!D32:J32)</f>
        <v>126936</v>
      </c>
      <c r="M32" s="12"/>
      <c r="N32" s="63"/>
      <c r="O32" s="74">
        <f t="shared" si="3"/>
        <v>155278</v>
      </c>
    </row>
    <row r="33" spans="1:15" ht="21" customHeight="1">
      <c r="A33" s="108"/>
      <c r="B33" s="97"/>
      <c r="C33" s="10" t="s">
        <v>42</v>
      </c>
      <c r="D33" s="31">
        <f>'東津軽郡'!O33</f>
        <v>22</v>
      </c>
      <c r="E33" s="11">
        <f>'西津軽郡'!O33</f>
        <v>20</v>
      </c>
      <c r="F33" s="12">
        <f>'中津軽郡'!O33</f>
        <v>0</v>
      </c>
      <c r="G33" s="12">
        <f>'南津軽郡'!O33</f>
        <v>29</v>
      </c>
      <c r="H33" s="12">
        <f>'北津軽郡'!O33</f>
        <v>34</v>
      </c>
      <c r="I33" s="12">
        <f>'上北郡'!D33+'上北郡'!E33</f>
        <v>48</v>
      </c>
      <c r="J33" s="12">
        <f>'下北郡'!O33</f>
        <v>8</v>
      </c>
      <c r="K33" s="12">
        <f t="shared" si="1"/>
        <v>161</v>
      </c>
      <c r="L33" s="12">
        <f>SUM('県内10市'!D33:J33)</f>
        <v>1838</v>
      </c>
      <c r="M33" s="12"/>
      <c r="N33" s="63"/>
      <c r="O33" s="74">
        <f t="shared" si="3"/>
        <v>1999</v>
      </c>
    </row>
    <row r="34" spans="1:15" ht="21" customHeight="1">
      <c r="A34" s="108"/>
      <c r="B34" s="97"/>
      <c r="C34" s="10" t="s">
        <v>43</v>
      </c>
      <c r="D34" s="31">
        <f>'東津軽郡'!O34</f>
        <v>4392</v>
      </c>
      <c r="E34" s="11">
        <f>'西津軽郡'!O34</f>
        <v>3680</v>
      </c>
      <c r="F34" s="12">
        <f>'中津軽郡'!O34</f>
        <v>282</v>
      </c>
      <c r="G34" s="12">
        <f>'南津軽郡'!O34</f>
        <v>6145</v>
      </c>
      <c r="H34" s="12">
        <f>'北津軽郡'!O34</f>
        <v>6718</v>
      </c>
      <c r="I34" s="12">
        <f>'上北郡'!D34+'上北郡'!E34</f>
        <v>3831</v>
      </c>
      <c r="J34" s="12">
        <f>'下北郡'!O34</f>
        <v>3455</v>
      </c>
      <c r="K34" s="12">
        <f t="shared" si="1"/>
        <v>28503</v>
      </c>
      <c r="L34" s="12">
        <f>SUM('県内10市'!D34:J34)</f>
        <v>128774</v>
      </c>
      <c r="M34" s="12"/>
      <c r="N34" s="63"/>
      <c r="O34" s="74">
        <f t="shared" si="3"/>
        <v>157277</v>
      </c>
    </row>
    <row r="35" spans="1:15" ht="21" customHeight="1">
      <c r="A35" s="108"/>
      <c r="B35" s="97" t="s">
        <v>128</v>
      </c>
      <c r="C35" s="10" t="s">
        <v>41</v>
      </c>
      <c r="D35" s="31">
        <f>'東津軽郡'!O35</f>
        <v>6999</v>
      </c>
      <c r="E35" s="11">
        <f>'西津軽郡'!O35</f>
        <v>5710</v>
      </c>
      <c r="F35" s="12">
        <f>'中津軽郡'!O35</f>
        <v>462</v>
      </c>
      <c r="G35" s="12">
        <f>'南津軽郡'!O35</f>
        <v>9573</v>
      </c>
      <c r="H35" s="12">
        <f>'北津軽郡'!O35</f>
        <v>10754</v>
      </c>
      <c r="I35" s="12">
        <f>'上北郡'!D35+'上北郡'!E35</f>
        <v>5922</v>
      </c>
      <c r="J35" s="12">
        <f>'下北郡'!O35</f>
        <v>5484</v>
      </c>
      <c r="K35" s="12">
        <f t="shared" si="1"/>
        <v>44904</v>
      </c>
      <c r="L35" s="12">
        <f>SUM('県内10市'!D35:J35)</f>
        <v>202275</v>
      </c>
      <c r="M35" s="12"/>
      <c r="N35" s="63"/>
      <c r="O35" s="74">
        <f>O29+O32</f>
        <v>247179</v>
      </c>
    </row>
    <row r="36" spans="1:15" ht="21" customHeight="1">
      <c r="A36" s="108"/>
      <c r="B36" s="97"/>
      <c r="C36" s="10" t="s">
        <v>42</v>
      </c>
      <c r="D36" s="31">
        <f>'東津軽郡'!O36</f>
        <v>27</v>
      </c>
      <c r="E36" s="11">
        <f>'西津軽郡'!O36</f>
        <v>21</v>
      </c>
      <c r="F36" s="12">
        <f>'中津軽郡'!O36</f>
        <v>0</v>
      </c>
      <c r="G36" s="12">
        <f>'南津軽郡'!O36</f>
        <v>35</v>
      </c>
      <c r="H36" s="12">
        <f>'北津軽郡'!O36</f>
        <v>39</v>
      </c>
      <c r="I36" s="12">
        <f>'上北郡'!D36+'上北郡'!E36</f>
        <v>54</v>
      </c>
      <c r="J36" s="12">
        <f>'下北郡'!O36</f>
        <v>30</v>
      </c>
      <c r="K36" s="12">
        <f t="shared" si="1"/>
        <v>206</v>
      </c>
      <c r="L36" s="12">
        <f>SUM('県内10市'!D36:J36)</f>
        <v>1986</v>
      </c>
      <c r="M36" s="12"/>
      <c r="N36" s="63"/>
      <c r="O36" s="74">
        <f>O30+O33</f>
        <v>2192</v>
      </c>
    </row>
    <row r="37" spans="1:16" ht="21" customHeight="1" thickBot="1">
      <c r="A37" s="109"/>
      <c r="B37" s="100"/>
      <c r="C37" s="13" t="s">
        <v>43</v>
      </c>
      <c r="D37" s="71">
        <f>'東津軽郡'!O37</f>
        <v>7026</v>
      </c>
      <c r="E37" s="86">
        <f>'西津軽郡'!O37</f>
        <v>5731</v>
      </c>
      <c r="F37" s="34">
        <f>'中津軽郡'!O37</f>
        <v>462</v>
      </c>
      <c r="G37" s="34">
        <f>'南津軽郡'!O37</f>
        <v>9608</v>
      </c>
      <c r="H37" s="34">
        <f>'北津軽郡'!O37</f>
        <v>10793</v>
      </c>
      <c r="I37" s="34">
        <f>'上北郡'!D37+'上北郡'!E37</f>
        <v>5976</v>
      </c>
      <c r="J37" s="34">
        <f>'下北郡'!O37</f>
        <v>5514</v>
      </c>
      <c r="K37" s="34">
        <f t="shared" si="1"/>
        <v>45110</v>
      </c>
      <c r="L37" s="72">
        <f>SUM('県内10市'!D37:J37)</f>
        <v>204261</v>
      </c>
      <c r="M37" s="21"/>
      <c r="N37" s="64"/>
      <c r="O37" s="80">
        <f aca="true" t="shared" si="4" ref="O37:O53">SUM(K37:L37)</f>
        <v>249371</v>
      </c>
      <c r="P37" s="47"/>
    </row>
    <row r="38" spans="1:15" ht="21" customHeight="1">
      <c r="A38" s="125" t="s">
        <v>46</v>
      </c>
      <c r="B38" s="126"/>
      <c r="C38" s="7" t="s">
        <v>41</v>
      </c>
      <c r="D38" s="26">
        <f>'東津軽郡'!O38</f>
        <v>358</v>
      </c>
      <c r="E38" s="27">
        <f>'西津軽郡'!O38</f>
        <v>306</v>
      </c>
      <c r="F38" s="28">
        <f>'中津軽郡'!O38</f>
        <v>28</v>
      </c>
      <c r="G38" s="28">
        <f>'南津軽郡'!O38</f>
        <v>353</v>
      </c>
      <c r="H38" s="28">
        <f>'北津軽郡'!O38</f>
        <v>457</v>
      </c>
      <c r="I38" s="28">
        <f>'上北郡'!D38+'上北郡'!E38</f>
        <v>252</v>
      </c>
      <c r="J38" s="28">
        <f>'下北郡'!O38</f>
        <v>332</v>
      </c>
      <c r="K38" s="28">
        <f t="shared" si="1"/>
        <v>2086</v>
      </c>
      <c r="L38" s="29">
        <f>SUM('県内10市'!D38:J38)</f>
        <v>7747</v>
      </c>
      <c r="M38" s="9"/>
      <c r="N38" s="65"/>
      <c r="O38" s="79">
        <f t="shared" si="4"/>
        <v>9833</v>
      </c>
    </row>
    <row r="39" spans="1:15" ht="21" customHeight="1">
      <c r="A39" s="127"/>
      <c r="B39" s="128"/>
      <c r="C39" s="10" t="s">
        <v>42</v>
      </c>
      <c r="D39" s="31">
        <f>'東津軽郡'!O39</f>
        <v>25</v>
      </c>
      <c r="E39" s="11">
        <f>'西津軽郡'!O39</f>
        <v>65</v>
      </c>
      <c r="F39" s="12">
        <f>'中津軽郡'!O39</f>
        <v>0</v>
      </c>
      <c r="G39" s="12">
        <f>'南津軽郡'!O39</f>
        <v>53</v>
      </c>
      <c r="H39" s="12">
        <f>'北津軽郡'!O39</f>
        <v>89</v>
      </c>
      <c r="I39" s="12">
        <f>'上北郡'!D39+'上北郡'!E39</f>
        <v>25</v>
      </c>
      <c r="J39" s="12">
        <f>'下北郡'!O39</f>
        <v>21</v>
      </c>
      <c r="K39" s="12">
        <f t="shared" si="1"/>
        <v>278</v>
      </c>
      <c r="L39" s="12">
        <f>SUM('県内10市'!D39:J39)</f>
        <v>2695</v>
      </c>
      <c r="M39" s="12"/>
      <c r="N39" s="63"/>
      <c r="O39" s="74">
        <f t="shared" si="4"/>
        <v>2973</v>
      </c>
    </row>
    <row r="40" spans="1:15" ht="21" customHeight="1" thickBot="1">
      <c r="A40" s="129"/>
      <c r="B40" s="130"/>
      <c r="C40" s="13" t="s">
        <v>43</v>
      </c>
      <c r="D40" s="71">
        <f>'東津軽郡'!O40</f>
        <v>383</v>
      </c>
      <c r="E40" s="86">
        <f>'西津軽郡'!O40</f>
        <v>371</v>
      </c>
      <c r="F40" s="34">
        <f>'中津軽郡'!O40</f>
        <v>28</v>
      </c>
      <c r="G40" s="34">
        <f>'南津軽郡'!O40</f>
        <v>406</v>
      </c>
      <c r="H40" s="34">
        <f>'北津軽郡'!O40</f>
        <v>546</v>
      </c>
      <c r="I40" s="34">
        <f>'上北郡'!D40+'上北郡'!E40</f>
        <v>277</v>
      </c>
      <c r="J40" s="34">
        <f>'下北郡'!O40</f>
        <v>353</v>
      </c>
      <c r="K40" s="34">
        <f t="shared" si="1"/>
        <v>2364</v>
      </c>
      <c r="L40" s="72">
        <f>SUM('県内10市'!D40:J40)</f>
        <v>10442</v>
      </c>
      <c r="M40" s="44"/>
      <c r="N40" s="66"/>
      <c r="O40" s="80">
        <f t="shared" si="4"/>
        <v>12806</v>
      </c>
    </row>
    <row r="41" spans="1:15" ht="21" customHeight="1">
      <c r="A41" s="125" t="s">
        <v>47</v>
      </c>
      <c r="B41" s="126"/>
      <c r="C41" s="7" t="s">
        <v>41</v>
      </c>
      <c r="D41" s="26">
        <f>'東津軽郡'!O41</f>
        <v>173</v>
      </c>
      <c r="E41" s="27">
        <f>'西津軽郡'!O41</f>
        <v>150</v>
      </c>
      <c r="F41" s="28">
        <f>'中津軽郡'!O41</f>
        <v>26</v>
      </c>
      <c r="G41" s="28">
        <f>'南津軽郡'!O41</f>
        <v>185</v>
      </c>
      <c r="H41" s="28">
        <f>'北津軽郡'!O41</f>
        <v>264</v>
      </c>
      <c r="I41" s="28">
        <f>'上北郡'!D41+'上北郡'!E41</f>
        <v>117</v>
      </c>
      <c r="J41" s="28">
        <f>'下北郡'!O41</f>
        <v>109</v>
      </c>
      <c r="K41" s="28">
        <f t="shared" si="1"/>
        <v>1024</v>
      </c>
      <c r="L41" s="29">
        <f>SUM('県内10市'!D41:J41)</f>
        <v>4359</v>
      </c>
      <c r="M41" s="19"/>
      <c r="N41" s="67"/>
      <c r="O41" s="79">
        <f t="shared" si="4"/>
        <v>5383</v>
      </c>
    </row>
    <row r="42" spans="1:15" ht="21" customHeight="1">
      <c r="A42" s="127"/>
      <c r="B42" s="128"/>
      <c r="C42" s="10" t="s">
        <v>42</v>
      </c>
      <c r="D42" s="31">
        <f>'東津軽郡'!O42</f>
        <v>0</v>
      </c>
      <c r="E42" s="11">
        <f>'西津軽郡'!O42</f>
        <v>0</v>
      </c>
      <c r="F42" s="12">
        <f>'中津軽郡'!O42</f>
        <v>0</v>
      </c>
      <c r="G42" s="12">
        <f>'南津軽郡'!O42</f>
        <v>0</v>
      </c>
      <c r="H42" s="12">
        <f>'北津軽郡'!O42</f>
        <v>0</v>
      </c>
      <c r="I42" s="12">
        <f>'上北郡'!D42+'上北郡'!E42</f>
        <v>0</v>
      </c>
      <c r="J42" s="12">
        <f>'下北郡'!O42</f>
        <v>0</v>
      </c>
      <c r="K42" s="12">
        <f t="shared" si="1"/>
        <v>0</v>
      </c>
      <c r="L42" s="12">
        <f>SUM('県内10市'!D42:J42)</f>
        <v>14</v>
      </c>
      <c r="M42" s="12"/>
      <c r="N42" s="63"/>
      <c r="O42" s="74">
        <f t="shared" si="4"/>
        <v>14</v>
      </c>
    </row>
    <row r="43" spans="1:15" ht="21" customHeight="1" thickBot="1">
      <c r="A43" s="129"/>
      <c r="B43" s="130"/>
      <c r="C43" s="13" t="s">
        <v>43</v>
      </c>
      <c r="D43" s="71">
        <f>'東津軽郡'!O43</f>
        <v>173</v>
      </c>
      <c r="E43" s="86">
        <f>'西津軽郡'!O43</f>
        <v>150</v>
      </c>
      <c r="F43" s="34">
        <f>'中津軽郡'!O43</f>
        <v>26</v>
      </c>
      <c r="G43" s="34">
        <f>'南津軽郡'!O43</f>
        <v>185</v>
      </c>
      <c r="H43" s="34">
        <f>'北津軽郡'!O43</f>
        <v>264</v>
      </c>
      <c r="I43" s="34">
        <f>'上北郡'!D43+'上北郡'!E43</f>
        <v>117</v>
      </c>
      <c r="J43" s="34">
        <f>'下北郡'!O43</f>
        <v>109</v>
      </c>
      <c r="K43" s="34">
        <f t="shared" si="1"/>
        <v>1024</v>
      </c>
      <c r="L43" s="72">
        <f>SUM('県内10市'!D43:J43)</f>
        <v>4373</v>
      </c>
      <c r="M43" s="21"/>
      <c r="N43" s="64"/>
      <c r="O43" s="80">
        <f t="shared" si="4"/>
        <v>5397</v>
      </c>
    </row>
    <row r="44" spans="1:15" ht="21" customHeight="1" thickBot="1">
      <c r="A44" s="138" t="s">
        <v>48</v>
      </c>
      <c r="B44" s="139"/>
      <c r="C44" s="140"/>
      <c r="D44" s="26">
        <f>'東津軽郡'!O44</f>
        <v>9440</v>
      </c>
      <c r="E44" s="27">
        <f>'西津軽郡'!O44</f>
        <v>7676</v>
      </c>
      <c r="F44" s="28">
        <f>'中津軽郡'!O44</f>
        <v>693</v>
      </c>
      <c r="G44" s="28">
        <f>'南津軽郡'!O44</f>
        <v>12405</v>
      </c>
      <c r="H44" s="28">
        <f>'北津軽郡'!O44</f>
        <v>14572</v>
      </c>
      <c r="I44" s="28">
        <f>'上北郡'!D44+'上北郡'!E44</f>
        <v>7668</v>
      </c>
      <c r="J44" s="28">
        <f>'下北郡'!O44</f>
        <v>7303</v>
      </c>
      <c r="K44" s="28">
        <f t="shared" si="1"/>
        <v>59757</v>
      </c>
      <c r="L44" s="29">
        <f>SUM('県内10市'!D44:J44)</f>
        <v>261838</v>
      </c>
      <c r="M44" s="16"/>
      <c r="N44" s="68"/>
      <c r="O44" s="76">
        <f t="shared" si="4"/>
        <v>321595</v>
      </c>
    </row>
    <row r="45" spans="1:15" ht="21" customHeight="1" thickBot="1">
      <c r="A45" s="138" t="s">
        <v>131</v>
      </c>
      <c r="B45" s="139"/>
      <c r="C45" s="140"/>
      <c r="D45" s="26">
        <f>'東津軽郡'!O45</f>
        <v>100</v>
      </c>
      <c r="E45" s="27">
        <f>'西津軽郡'!O45</f>
        <v>63</v>
      </c>
      <c r="F45" s="28">
        <f>'中津軽郡'!O45</f>
        <v>5</v>
      </c>
      <c r="G45" s="28">
        <f>'南津軽郡'!O45</f>
        <v>233</v>
      </c>
      <c r="H45" s="28">
        <f>'北津軽郡'!O45</f>
        <v>284</v>
      </c>
      <c r="I45" s="28">
        <f>'上北郡'!D45+'上北郡'!E45</f>
        <v>126</v>
      </c>
      <c r="J45" s="28">
        <f>'下北郡'!O45</f>
        <v>82</v>
      </c>
      <c r="K45" s="28">
        <f t="shared" si="1"/>
        <v>893</v>
      </c>
      <c r="L45" s="29">
        <f>SUM('県内10市'!D45:J45)</f>
        <v>5060</v>
      </c>
      <c r="M45" s="70"/>
      <c r="N45" s="69"/>
      <c r="O45" s="76">
        <f t="shared" si="4"/>
        <v>5953</v>
      </c>
    </row>
    <row r="46" spans="1:15" ht="21" customHeight="1" thickBot="1">
      <c r="A46" s="138" t="s">
        <v>49</v>
      </c>
      <c r="B46" s="139"/>
      <c r="C46" s="140"/>
      <c r="D46" s="26">
        <f>'東津軽郡'!O46</f>
        <v>9540</v>
      </c>
      <c r="E46" s="27">
        <f>'西津軽郡'!O46</f>
        <v>7739</v>
      </c>
      <c r="F46" s="28">
        <f>'中津軽郡'!O46</f>
        <v>698</v>
      </c>
      <c r="G46" s="28">
        <f>'南津軽郡'!O46</f>
        <v>12638</v>
      </c>
      <c r="H46" s="28">
        <f>'北津軽郡'!O46</f>
        <v>14856</v>
      </c>
      <c r="I46" s="28">
        <f>'上北郡'!D46+'上北郡'!E46</f>
        <v>7794</v>
      </c>
      <c r="J46" s="28">
        <f>'下北郡'!O46</f>
        <v>7385</v>
      </c>
      <c r="K46" s="28">
        <f t="shared" si="1"/>
        <v>60650</v>
      </c>
      <c r="L46" s="29">
        <f>SUM('県内10市'!D46:J46)</f>
        <v>266898</v>
      </c>
      <c r="M46" s="16"/>
      <c r="N46" s="68"/>
      <c r="O46" s="76">
        <f t="shared" si="4"/>
        <v>327548</v>
      </c>
    </row>
    <row r="47" spans="1:15" ht="21" customHeight="1">
      <c r="A47" s="151" t="s">
        <v>132</v>
      </c>
      <c r="B47" s="126" t="s">
        <v>50</v>
      </c>
      <c r="C47" s="7" t="s">
        <v>51</v>
      </c>
      <c r="D47" s="26">
        <f>'東津軽郡'!O47</f>
        <v>4610</v>
      </c>
      <c r="E47" s="27">
        <f>'西津軽郡'!O47</f>
        <v>4080</v>
      </c>
      <c r="F47" s="28">
        <f>'中津軽郡'!O47</f>
        <v>319</v>
      </c>
      <c r="G47" s="28">
        <f>'南津軽郡'!O47</f>
        <v>7848</v>
      </c>
      <c r="H47" s="28">
        <f>'北津軽郡'!O47</f>
        <v>9499</v>
      </c>
      <c r="I47" s="28">
        <f>'上北郡'!D47+'上北郡'!E47</f>
        <v>3333</v>
      </c>
      <c r="J47" s="28">
        <f>'下北郡'!O47</f>
        <v>2765</v>
      </c>
      <c r="K47" s="28">
        <f t="shared" si="1"/>
        <v>32454</v>
      </c>
      <c r="L47" s="29">
        <f>SUM('県内10市'!D47:J47)</f>
        <v>141704</v>
      </c>
      <c r="M47" s="19"/>
      <c r="N47" s="67"/>
      <c r="O47" s="79">
        <f t="shared" si="4"/>
        <v>174158</v>
      </c>
    </row>
    <row r="48" spans="1:15" ht="21" customHeight="1">
      <c r="A48" s="98"/>
      <c r="B48" s="128"/>
      <c r="C48" s="10" t="s">
        <v>52</v>
      </c>
      <c r="D48" s="31">
        <f>'東津軽郡'!O48</f>
        <v>3181</v>
      </c>
      <c r="E48" s="11">
        <f>'西津軽郡'!O48</f>
        <v>3505</v>
      </c>
      <c r="F48" s="12">
        <f>'中津軽郡'!O48</f>
        <v>305</v>
      </c>
      <c r="G48" s="12">
        <f>'南津軽郡'!O48</f>
        <v>4739</v>
      </c>
      <c r="H48" s="12">
        <f>'北津軽郡'!O48</f>
        <v>7370</v>
      </c>
      <c r="I48" s="12">
        <f>'上北郡'!D48+'上北郡'!E48</f>
        <v>1869</v>
      </c>
      <c r="J48" s="12">
        <f>'下北郡'!O48</f>
        <v>2385</v>
      </c>
      <c r="K48" s="12">
        <f t="shared" si="1"/>
        <v>23354</v>
      </c>
      <c r="L48" s="12">
        <f>SUM('県内10市'!D48:J48)</f>
        <v>63829</v>
      </c>
      <c r="M48" s="12"/>
      <c r="N48" s="63"/>
      <c r="O48" s="74">
        <f t="shared" si="4"/>
        <v>87183</v>
      </c>
    </row>
    <row r="49" spans="1:15" ht="21" customHeight="1">
      <c r="A49" s="98"/>
      <c r="B49" s="128"/>
      <c r="C49" s="10" t="s">
        <v>43</v>
      </c>
      <c r="D49" s="31">
        <f>'東津軽郡'!O49</f>
        <v>7791</v>
      </c>
      <c r="E49" s="11">
        <f>'西津軽郡'!O49</f>
        <v>7585</v>
      </c>
      <c r="F49" s="12">
        <f>'中津軽郡'!O49</f>
        <v>624</v>
      </c>
      <c r="G49" s="12">
        <f>'南津軽郡'!O49</f>
        <v>12587</v>
      </c>
      <c r="H49" s="12">
        <f>'北津軽郡'!O49</f>
        <v>16869</v>
      </c>
      <c r="I49" s="12">
        <f>'上北郡'!D49+'上北郡'!E49</f>
        <v>5202</v>
      </c>
      <c r="J49" s="12">
        <f>'下北郡'!O49</f>
        <v>5150</v>
      </c>
      <c r="K49" s="12">
        <f t="shared" si="1"/>
        <v>55808</v>
      </c>
      <c r="L49" s="12">
        <f>SUM('県内10市'!D49:J49)</f>
        <v>205533</v>
      </c>
      <c r="M49" s="12"/>
      <c r="N49" s="63"/>
      <c r="O49" s="74">
        <f t="shared" si="4"/>
        <v>261341</v>
      </c>
    </row>
    <row r="50" spans="1:15" ht="21" customHeight="1">
      <c r="A50" s="98"/>
      <c r="B50" s="134" t="s">
        <v>133</v>
      </c>
      <c r="C50" s="135"/>
      <c r="D50" s="31">
        <f>'東津軽郡'!O50</f>
        <v>53</v>
      </c>
      <c r="E50" s="11">
        <f>'西津軽郡'!O50</f>
        <v>71</v>
      </c>
      <c r="F50" s="12">
        <f>'中津軽郡'!O50</f>
        <v>4</v>
      </c>
      <c r="G50" s="12">
        <f>'南津軽郡'!O50</f>
        <v>53</v>
      </c>
      <c r="H50" s="12">
        <f>'北津軽郡'!O50</f>
        <v>78</v>
      </c>
      <c r="I50" s="12">
        <f>'上北郡'!D50+'上北郡'!E50</f>
        <v>28</v>
      </c>
      <c r="J50" s="12">
        <f>'下北郡'!O50</f>
        <v>26</v>
      </c>
      <c r="K50" s="12">
        <f t="shared" si="1"/>
        <v>313</v>
      </c>
      <c r="L50" s="12">
        <f>SUM('県内10市'!D50:J50)</f>
        <v>1018</v>
      </c>
      <c r="M50" s="12"/>
      <c r="N50" s="63"/>
      <c r="O50" s="74">
        <f t="shared" si="4"/>
        <v>1331</v>
      </c>
    </row>
    <row r="51" spans="1:15" ht="21" customHeight="1" thickBot="1">
      <c r="A51" s="99"/>
      <c r="B51" s="149" t="s">
        <v>134</v>
      </c>
      <c r="C51" s="150"/>
      <c r="D51" s="71">
        <f>'東津軽郡'!O51</f>
        <v>247</v>
      </c>
      <c r="E51" s="86">
        <f>'西津軽郡'!O51</f>
        <v>196</v>
      </c>
      <c r="F51" s="34">
        <f>'中津軽郡'!O51</f>
        <v>29</v>
      </c>
      <c r="G51" s="34">
        <f>'南津軽郡'!O51</f>
        <v>306</v>
      </c>
      <c r="H51" s="34">
        <f>'北津軽郡'!O51</f>
        <v>413</v>
      </c>
      <c r="I51" s="34">
        <f>'上北郡'!D51+'上北郡'!E51</f>
        <v>197</v>
      </c>
      <c r="J51" s="34">
        <f>'下北郡'!O51</f>
        <v>124</v>
      </c>
      <c r="K51" s="34">
        <f t="shared" si="1"/>
        <v>1512</v>
      </c>
      <c r="L51" s="72">
        <f>SUM('県内10市'!D51:J51)</f>
        <v>7350</v>
      </c>
      <c r="M51" s="21"/>
      <c r="N51" s="64"/>
      <c r="O51" s="80">
        <f t="shared" si="4"/>
        <v>8862</v>
      </c>
    </row>
    <row r="52" spans="1:15" ht="21" customHeight="1" thickBot="1">
      <c r="A52" s="143" t="s">
        <v>54</v>
      </c>
      <c r="B52" s="144"/>
      <c r="C52" s="145"/>
      <c r="D52" s="26">
        <f>'東津軽郡'!O52</f>
        <v>8091</v>
      </c>
      <c r="E52" s="27">
        <f>'西津軽郡'!O52</f>
        <v>7852</v>
      </c>
      <c r="F52" s="28">
        <f>'中津軽郡'!O52</f>
        <v>657</v>
      </c>
      <c r="G52" s="28">
        <f>'南津軽郡'!O52</f>
        <v>12946</v>
      </c>
      <c r="H52" s="28">
        <f>'北津軽郡'!O52</f>
        <v>17360</v>
      </c>
      <c r="I52" s="28">
        <f>'上北郡'!D52+'上北郡'!E52</f>
        <v>5427</v>
      </c>
      <c r="J52" s="28">
        <f>'下北郡'!O52</f>
        <v>5300</v>
      </c>
      <c r="K52" s="28">
        <f t="shared" si="1"/>
        <v>57633</v>
      </c>
      <c r="L52" s="29">
        <f>SUM('県内10市'!D52:J52)</f>
        <v>213901</v>
      </c>
      <c r="M52" s="16"/>
      <c r="N52" s="68"/>
      <c r="O52" s="76">
        <f t="shared" si="4"/>
        <v>271534</v>
      </c>
    </row>
    <row r="53" spans="1:15" ht="23.25" customHeight="1" thickBot="1">
      <c r="A53" s="146" t="s">
        <v>35</v>
      </c>
      <c r="B53" s="147"/>
      <c r="C53" s="148"/>
      <c r="D53" s="81">
        <f>'東津軽郡'!O53</f>
        <v>17631</v>
      </c>
      <c r="E53" s="77">
        <f>'西津軽郡'!O53</f>
        <v>15591</v>
      </c>
      <c r="F53" s="78">
        <f>'中津軽郡'!O53</f>
        <v>1355</v>
      </c>
      <c r="G53" s="78">
        <f>'南津軽郡'!O53</f>
        <v>25584</v>
      </c>
      <c r="H53" s="78">
        <f>'北津軽郡'!O53</f>
        <v>32216</v>
      </c>
      <c r="I53" s="78">
        <f>'上北郡'!D53+'上北郡'!E53</f>
        <v>13221</v>
      </c>
      <c r="J53" s="78">
        <f>'下北郡'!O53</f>
        <v>12685</v>
      </c>
      <c r="K53" s="78">
        <f t="shared" si="1"/>
        <v>118283</v>
      </c>
      <c r="L53" s="82">
        <f>SUM('県内10市'!D53:J53)</f>
        <v>480799</v>
      </c>
      <c r="M53" s="78"/>
      <c r="N53" s="85"/>
      <c r="O53" s="76">
        <f t="shared" si="4"/>
        <v>599082</v>
      </c>
    </row>
  </sheetData>
  <sheetProtection/>
  <mergeCells count="40">
    <mergeCell ref="A44:C44"/>
    <mergeCell ref="B17:B19"/>
    <mergeCell ref="A8:A19"/>
    <mergeCell ref="B26:B28"/>
    <mergeCell ref="B35:B37"/>
    <mergeCell ref="A4:C4"/>
    <mergeCell ref="A38:B40"/>
    <mergeCell ref="B20:B22"/>
    <mergeCell ref="A20:A28"/>
    <mergeCell ref="B23:B25"/>
    <mergeCell ref="B5:B7"/>
    <mergeCell ref="B14:B16"/>
    <mergeCell ref="C5:C7"/>
    <mergeCell ref="A5:A7"/>
    <mergeCell ref="F4:F7"/>
    <mergeCell ref="A47:A51"/>
    <mergeCell ref="A29:A37"/>
    <mergeCell ref="B50:C50"/>
    <mergeCell ref="A41:B43"/>
    <mergeCell ref="B32:B34"/>
    <mergeCell ref="A52:C52"/>
    <mergeCell ref="A46:C46"/>
    <mergeCell ref="B51:C51"/>
    <mergeCell ref="A53:C53"/>
    <mergeCell ref="M4:M7"/>
    <mergeCell ref="B47:B49"/>
    <mergeCell ref="H4:H7"/>
    <mergeCell ref="G4:G7"/>
    <mergeCell ref="E4:E7"/>
    <mergeCell ref="B8:B10"/>
    <mergeCell ref="O4:O7"/>
    <mergeCell ref="K4:K7"/>
    <mergeCell ref="L4:L7"/>
    <mergeCell ref="J4:J7"/>
    <mergeCell ref="B11:B13"/>
    <mergeCell ref="A45:C45"/>
    <mergeCell ref="N4:N7"/>
    <mergeCell ref="B29:B31"/>
    <mergeCell ref="I4:I7"/>
    <mergeCell ref="D4:D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7" ht="15" customHeight="1">
      <c r="A1" s="22"/>
      <c r="B1" s="22"/>
      <c r="C1" s="22"/>
      <c r="D1" s="22"/>
      <c r="E1" s="22"/>
      <c r="F1" s="23"/>
      <c r="G1" s="1" t="s">
        <v>36</v>
      </c>
    </row>
    <row r="2" spans="1:15" ht="15" customHeight="1">
      <c r="A2" s="6"/>
      <c r="B2" s="6"/>
      <c r="C2" s="6"/>
      <c r="D2" s="6"/>
      <c r="E2" s="6"/>
      <c r="O2" s="24"/>
    </row>
    <row r="3" ht="15" customHeight="1" thickBot="1">
      <c r="O3" s="25"/>
    </row>
    <row r="4" spans="1:15" ht="48" customHeight="1">
      <c r="A4" s="104" t="s">
        <v>4</v>
      </c>
      <c r="B4" s="105"/>
      <c r="C4" s="106"/>
      <c r="D4" s="172" t="s">
        <v>56</v>
      </c>
      <c r="E4" s="117" t="s">
        <v>53</v>
      </c>
      <c r="F4" s="117" t="s">
        <v>57</v>
      </c>
      <c r="G4" s="117" t="s">
        <v>58</v>
      </c>
      <c r="H4" s="175" t="s">
        <v>59</v>
      </c>
      <c r="I4" s="117"/>
      <c r="J4" s="117"/>
      <c r="K4" s="117"/>
      <c r="L4" s="117"/>
      <c r="M4" s="117"/>
      <c r="N4" s="117"/>
      <c r="O4" s="158" t="s">
        <v>60</v>
      </c>
    </row>
    <row r="5" spans="1:15" ht="13.5">
      <c r="A5" s="98" t="s">
        <v>37</v>
      </c>
      <c r="B5" s="97" t="s">
        <v>38</v>
      </c>
      <c r="C5" s="120" t="s">
        <v>39</v>
      </c>
      <c r="D5" s="173"/>
      <c r="E5" s="152"/>
      <c r="F5" s="152"/>
      <c r="G5" s="152"/>
      <c r="H5" s="176"/>
      <c r="I5" s="152"/>
      <c r="J5" s="154"/>
      <c r="K5" s="154"/>
      <c r="L5" s="152"/>
      <c r="M5" s="152"/>
      <c r="N5" s="152"/>
      <c r="O5" s="159"/>
    </row>
    <row r="6" spans="1:15" ht="13.5">
      <c r="A6" s="98"/>
      <c r="B6" s="97"/>
      <c r="C6" s="120"/>
      <c r="D6" s="173"/>
      <c r="E6" s="152"/>
      <c r="F6" s="152"/>
      <c r="G6" s="152"/>
      <c r="H6" s="176"/>
      <c r="I6" s="152"/>
      <c r="J6" s="154"/>
      <c r="K6" s="154"/>
      <c r="L6" s="152"/>
      <c r="M6" s="152"/>
      <c r="N6" s="152"/>
      <c r="O6" s="159"/>
    </row>
    <row r="7" spans="1:15" ht="18.75" customHeight="1" thickBot="1">
      <c r="A7" s="99"/>
      <c r="B7" s="100"/>
      <c r="C7" s="121"/>
      <c r="D7" s="174"/>
      <c r="E7" s="153"/>
      <c r="F7" s="153"/>
      <c r="G7" s="153"/>
      <c r="H7" s="177"/>
      <c r="I7" s="153"/>
      <c r="J7" s="155"/>
      <c r="K7" s="155"/>
      <c r="L7" s="153"/>
      <c r="M7" s="153"/>
      <c r="N7" s="153"/>
      <c r="O7" s="160"/>
    </row>
    <row r="8" spans="1:15" ht="21" customHeight="1">
      <c r="A8" s="107" t="s">
        <v>14</v>
      </c>
      <c r="B8" s="96" t="s">
        <v>40</v>
      </c>
      <c r="C8" s="7" t="s">
        <v>41</v>
      </c>
      <c r="D8" s="27">
        <f>SUM('上北郡'!F8:J8)</f>
        <v>2502</v>
      </c>
      <c r="E8" s="28">
        <f>'三戸郡'!O8</f>
        <v>1606</v>
      </c>
      <c r="F8" s="28">
        <f aca="true" t="shared" si="0" ref="F8:F53">SUM(D8:E8)</f>
        <v>4108</v>
      </c>
      <c r="G8" s="21">
        <f>SUM('県内10市'!K8:M8)</f>
        <v>5987</v>
      </c>
      <c r="H8" s="88">
        <f aca="true" t="shared" si="1" ref="H8:H53">SUM(F8:G8)</f>
        <v>10095</v>
      </c>
      <c r="I8" s="91"/>
      <c r="J8" s="91"/>
      <c r="K8" s="91"/>
      <c r="L8" s="91"/>
      <c r="M8" s="91"/>
      <c r="N8" s="91"/>
      <c r="O8" s="73">
        <f>'青森管轄'!O8+'八戸管轄'!H8</f>
        <v>24566</v>
      </c>
    </row>
    <row r="9" spans="1:15" ht="21" customHeight="1">
      <c r="A9" s="108"/>
      <c r="B9" s="97"/>
      <c r="C9" s="10" t="s">
        <v>42</v>
      </c>
      <c r="D9" s="31">
        <f>SUM('上北郡'!F9:J9)</f>
        <v>535</v>
      </c>
      <c r="E9" s="12">
        <f>'三戸郡'!O9</f>
        <v>572</v>
      </c>
      <c r="F9" s="12">
        <f t="shared" si="0"/>
        <v>1107</v>
      </c>
      <c r="G9" s="12">
        <f>SUM('県内10市'!K9:M9)</f>
        <v>2450</v>
      </c>
      <c r="H9" s="87">
        <f t="shared" si="1"/>
        <v>3557</v>
      </c>
      <c r="I9" s="33"/>
      <c r="J9" s="33"/>
      <c r="K9" s="33"/>
      <c r="L9" s="33"/>
      <c r="M9" s="33"/>
      <c r="N9" s="33"/>
      <c r="O9" s="74">
        <f>'青森管轄'!O9+'八戸管轄'!H9</f>
        <v>8030</v>
      </c>
    </row>
    <row r="10" spans="1:15" ht="21" customHeight="1">
      <c r="A10" s="108"/>
      <c r="B10" s="97"/>
      <c r="C10" s="10" t="s">
        <v>43</v>
      </c>
      <c r="D10" s="31">
        <f>SUM('上北郡'!F10:J10)</f>
        <v>3037</v>
      </c>
      <c r="E10" s="12">
        <f>'三戸郡'!O10</f>
        <v>2178</v>
      </c>
      <c r="F10" s="12">
        <f t="shared" si="0"/>
        <v>5215</v>
      </c>
      <c r="G10" s="12">
        <f>SUM('県内10市'!K10:M10)</f>
        <v>8437</v>
      </c>
      <c r="H10" s="87">
        <f t="shared" si="1"/>
        <v>13652</v>
      </c>
      <c r="I10" s="33"/>
      <c r="J10" s="33"/>
      <c r="K10" s="33"/>
      <c r="L10" s="33"/>
      <c r="M10" s="33"/>
      <c r="N10" s="33"/>
      <c r="O10" s="74">
        <f>'青森管轄'!O10+'八戸管轄'!H10</f>
        <v>32596</v>
      </c>
    </row>
    <row r="11" spans="1:15" ht="21" customHeight="1">
      <c r="A11" s="108"/>
      <c r="B11" s="97" t="s">
        <v>44</v>
      </c>
      <c r="C11" s="10" t="s">
        <v>41</v>
      </c>
      <c r="D11" s="31">
        <f>SUM('上北郡'!F11:J11)</f>
        <v>4378</v>
      </c>
      <c r="E11" s="12">
        <f>'三戸郡'!O11</f>
        <v>3154</v>
      </c>
      <c r="F11" s="12">
        <f t="shared" si="0"/>
        <v>7532</v>
      </c>
      <c r="G11" s="12">
        <f>SUM('県内10市'!K11:M11)</f>
        <v>13367</v>
      </c>
      <c r="H11" s="87">
        <f t="shared" si="1"/>
        <v>20899</v>
      </c>
      <c r="I11" s="33"/>
      <c r="J11" s="33"/>
      <c r="K11" s="33"/>
      <c r="L11" s="33"/>
      <c r="M11" s="33"/>
      <c r="N11" s="33"/>
      <c r="O11" s="74">
        <f>'青森管轄'!O11+'八戸管轄'!H11</f>
        <v>52810</v>
      </c>
    </row>
    <row r="12" spans="1:15" ht="21" customHeight="1">
      <c r="A12" s="108"/>
      <c r="B12" s="97"/>
      <c r="C12" s="10" t="s">
        <v>42</v>
      </c>
      <c r="D12" s="31">
        <f>SUM('上北郡'!F12:J12)</f>
        <v>51</v>
      </c>
      <c r="E12" s="12">
        <f>'三戸郡'!O12</f>
        <v>38</v>
      </c>
      <c r="F12" s="12">
        <f t="shared" si="0"/>
        <v>89</v>
      </c>
      <c r="G12" s="12">
        <f>SUM('県内10市'!K12:M12)</f>
        <v>183</v>
      </c>
      <c r="H12" s="87">
        <f t="shared" si="1"/>
        <v>272</v>
      </c>
      <c r="I12" s="33"/>
      <c r="J12" s="33"/>
      <c r="K12" s="33"/>
      <c r="L12" s="33"/>
      <c r="M12" s="33"/>
      <c r="N12" s="33"/>
      <c r="O12" s="74">
        <f>'青森管轄'!O12+'八戸管轄'!H12</f>
        <v>713</v>
      </c>
    </row>
    <row r="13" spans="1:15" ht="21" customHeight="1">
      <c r="A13" s="108"/>
      <c r="B13" s="97"/>
      <c r="C13" s="10" t="s">
        <v>43</v>
      </c>
      <c r="D13" s="31">
        <f>SUM('上北郡'!F13:J13)</f>
        <v>4429</v>
      </c>
      <c r="E13" s="12">
        <f>'三戸郡'!O13</f>
        <v>3192</v>
      </c>
      <c r="F13" s="12">
        <f t="shared" si="0"/>
        <v>7621</v>
      </c>
      <c r="G13" s="12">
        <f>SUM('県内10市'!K13:M13)</f>
        <v>13550</v>
      </c>
      <c r="H13" s="87">
        <f t="shared" si="1"/>
        <v>21171</v>
      </c>
      <c r="I13" s="33"/>
      <c r="J13" s="33"/>
      <c r="K13" s="33"/>
      <c r="L13" s="33"/>
      <c r="M13" s="33"/>
      <c r="N13" s="33"/>
      <c r="O13" s="74">
        <f>'青森管轄'!O13+'八戸管轄'!H13</f>
        <v>53523</v>
      </c>
    </row>
    <row r="14" spans="1:15" ht="21" customHeight="1">
      <c r="A14" s="108"/>
      <c r="B14" s="97" t="s">
        <v>45</v>
      </c>
      <c r="C14" s="10" t="s">
        <v>41</v>
      </c>
      <c r="D14" s="31">
        <f>SUM('上北郡'!F14:J14)</f>
        <v>18</v>
      </c>
      <c r="E14" s="12">
        <f>'三戸郡'!O14</f>
        <v>6</v>
      </c>
      <c r="F14" s="12">
        <f t="shared" si="0"/>
        <v>24</v>
      </c>
      <c r="G14" s="12">
        <f>SUM('県内10市'!K14:M14)</f>
        <v>34</v>
      </c>
      <c r="H14" s="87">
        <f t="shared" si="1"/>
        <v>58</v>
      </c>
      <c r="I14" s="33"/>
      <c r="J14" s="33"/>
      <c r="K14" s="33"/>
      <c r="L14" s="33"/>
      <c r="M14" s="33"/>
      <c r="N14" s="33"/>
      <c r="O14" s="74">
        <f>'青森管轄'!O14+'八戸管轄'!H14</f>
        <v>169</v>
      </c>
    </row>
    <row r="15" spans="1:15" ht="21" customHeight="1">
      <c r="A15" s="108"/>
      <c r="B15" s="97"/>
      <c r="C15" s="10" t="s">
        <v>42</v>
      </c>
      <c r="D15" s="31">
        <f>SUM('上北郡'!F15:J15)</f>
        <v>25</v>
      </c>
      <c r="E15" s="12">
        <f>'三戸郡'!O15</f>
        <v>33</v>
      </c>
      <c r="F15" s="12">
        <f t="shared" si="0"/>
        <v>58</v>
      </c>
      <c r="G15" s="12">
        <f>SUM('県内10市'!K15:M15)</f>
        <v>394</v>
      </c>
      <c r="H15" s="87">
        <f t="shared" si="1"/>
        <v>452</v>
      </c>
      <c r="I15" s="33"/>
      <c r="J15" s="33"/>
      <c r="K15" s="33"/>
      <c r="L15" s="33"/>
      <c r="M15" s="33"/>
      <c r="N15" s="33"/>
      <c r="O15" s="74">
        <f>'青森管轄'!O15+'八戸管轄'!H15</f>
        <v>662</v>
      </c>
    </row>
    <row r="16" spans="1:15" ht="21" customHeight="1">
      <c r="A16" s="108"/>
      <c r="B16" s="97"/>
      <c r="C16" s="10" t="s">
        <v>43</v>
      </c>
      <c r="D16" s="31">
        <f>SUM('上北郡'!F16:J16)</f>
        <v>43</v>
      </c>
      <c r="E16" s="12">
        <f>'三戸郡'!O16</f>
        <v>39</v>
      </c>
      <c r="F16" s="12">
        <f t="shared" si="0"/>
        <v>82</v>
      </c>
      <c r="G16" s="12">
        <f>SUM('県内10市'!K16:M16)</f>
        <v>428</v>
      </c>
      <c r="H16" s="87">
        <f t="shared" si="1"/>
        <v>510</v>
      </c>
      <c r="I16" s="33"/>
      <c r="J16" s="33"/>
      <c r="K16" s="33"/>
      <c r="L16" s="33"/>
      <c r="M16" s="33"/>
      <c r="N16" s="33"/>
      <c r="O16" s="74">
        <f>'青森管轄'!O16+'八戸管轄'!H16</f>
        <v>831</v>
      </c>
    </row>
    <row r="17" spans="1:15" ht="21" customHeight="1">
      <c r="A17" s="108"/>
      <c r="B17" s="97" t="s">
        <v>21</v>
      </c>
      <c r="C17" s="10" t="s">
        <v>41</v>
      </c>
      <c r="D17" s="31">
        <f>SUM('上北郡'!F17:J17)</f>
        <v>6898</v>
      </c>
      <c r="E17" s="12">
        <f>'三戸郡'!O17</f>
        <v>4766</v>
      </c>
      <c r="F17" s="12">
        <f t="shared" si="0"/>
        <v>11664</v>
      </c>
      <c r="G17" s="12">
        <f>SUM('県内10市'!K17:M17)</f>
        <v>19388</v>
      </c>
      <c r="H17" s="87">
        <f t="shared" si="1"/>
        <v>31052</v>
      </c>
      <c r="I17" s="11"/>
      <c r="J17" s="11"/>
      <c r="K17" s="11"/>
      <c r="L17" s="11"/>
      <c r="M17" s="11"/>
      <c r="N17" s="11"/>
      <c r="O17" s="74">
        <f>'青森管轄'!O17+'八戸管轄'!H17</f>
        <v>77545</v>
      </c>
    </row>
    <row r="18" spans="1:15" ht="21" customHeight="1">
      <c r="A18" s="108"/>
      <c r="B18" s="97"/>
      <c r="C18" s="10" t="s">
        <v>42</v>
      </c>
      <c r="D18" s="31">
        <f>SUM('上北郡'!F18:J18)</f>
        <v>611</v>
      </c>
      <c r="E18" s="12">
        <f>'三戸郡'!O18</f>
        <v>643</v>
      </c>
      <c r="F18" s="12">
        <f t="shared" si="0"/>
        <v>1254</v>
      </c>
      <c r="G18" s="21">
        <f>SUM('県内10市'!K18:M18)</f>
        <v>3027</v>
      </c>
      <c r="H18" s="87">
        <f t="shared" si="1"/>
        <v>4281</v>
      </c>
      <c r="I18" s="11"/>
      <c r="J18" s="11"/>
      <c r="K18" s="11"/>
      <c r="L18" s="11"/>
      <c r="M18" s="11"/>
      <c r="N18" s="11"/>
      <c r="O18" s="74">
        <f>'青森管轄'!O18+'八戸管轄'!H18</f>
        <v>9405</v>
      </c>
    </row>
    <row r="19" spans="1:15" ht="21" customHeight="1" thickBot="1">
      <c r="A19" s="109"/>
      <c r="B19" s="100"/>
      <c r="C19" s="13" t="s">
        <v>43</v>
      </c>
      <c r="D19" s="86">
        <f>SUM('上北郡'!F19:J19)</f>
        <v>7509</v>
      </c>
      <c r="E19" s="34">
        <f>'三戸郡'!O19</f>
        <v>5409</v>
      </c>
      <c r="F19" s="70">
        <f t="shared" si="0"/>
        <v>12918</v>
      </c>
      <c r="G19" s="44">
        <f>SUM('県内10市'!K19:M19)</f>
        <v>22415</v>
      </c>
      <c r="H19" s="84">
        <f t="shared" si="1"/>
        <v>35333</v>
      </c>
      <c r="I19" s="18"/>
      <c r="J19" s="18"/>
      <c r="K19" s="18"/>
      <c r="L19" s="18"/>
      <c r="M19" s="18"/>
      <c r="N19" s="18"/>
      <c r="O19" s="75">
        <f>'青森管轄'!O19+'八戸管轄'!H19</f>
        <v>86950</v>
      </c>
    </row>
    <row r="20" spans="1:15" ht="21" customHeight="1">
      <c r="A20" s="107" t="s">
        <v>22</v>
      </c>
      <c r="B20" s="96" t="s">
        <v>40</v>
      </c>
      <c r="C20" s="7" t="s">
        <v>41</v>
      </c>
      <c r="D20" s="27">
        <f>SUM('上北郡'!F20:J20)</f>
        <v>54</v>
      </c>
      <c r="E20" s="28">
        <f>'三戸郡'!O20</f>
        <v>24</v>
      </c>
      <c r="F20" s="34">
        <f t="shared" si="0"/>
        <v>78</v>
      </c>
      <c r="G20" s="34">
        <f>SUM('県内10市'!K20:M20)</f>
        <v>100</v>
      </c>
      <c r="H20" s="92">
        <f t="shared" si="1"/>
        <v>178</v>
      </c>
      <c r="I20" s="91"/>
      <c r="J20" s="91"/>
      <c r="K20" s="91"/>
      <c r="L20" s="91"/>
      <c r="M20" s="91"/>
      <c r="N20" s="91"/>
      <c r="O20" s="73">
        <f>'青森管轄'!O20+'八戸管轄'!H20</f>
        <v>486</v>
      </c>
    </row>
    <row r="21" spans="1:15" ht="21" customHeight="1">
      <c r="A21" s="108"/>
      <c r="B21" s="97"/>
      <c r="C21" s="10" t="s">
        <v>42</v>
      </c>
      <c r="D21" s="31">
        <f>SUM('上北郡'!F21:J21)</f>
        <v>130</v>
      </c>
      <c r="E21" s="12">
        <f>'三戸郡'!O21</f>
        <v>68</v>
      </c>
      <c r="F21" s="12">
        <f t="shared" si="0"/>
        <v>198</v>
      </c>
      <c r="G21" s="12">
        <f>SUM('県内10市'!K21:M21)</f>
        <v>394</v>
      </c>
      <c r="H21" s="87">
        <f t="shared" si="1"/>
        <v>592</v>
      </c>
      <c r="I21" s="33"/>
      <c r="J21" s="33"/>
      <c r="K21" s="33"/>
      <c r="L21" s="33"/>
      <c r="M21" s="33"/>
      <c r="N21" s="33"/>
      <c r="O21" s="74">
        <f>'青森管轄'!O21+'八戸管轄'!H21</f>
        <v>1356</v>
      </c>
    </row>
    <row r="22" spans="1:15" ht="21" customHeight="1">
      <c r="A22" s="108"/>
      <c r="B22" s="97"/>
      <c r="C22" s="10" t="s">
        <v>43</v>
      </c>
      <c r="D22" s="31">
        <f>SUM('上北郡'!F22:J22)</f>
        <v>184</v>
      </c>
      <c r="E22" s="12">
        <f>'三戸郡'!O22</f>
        <v>92</v>
      </c>
      <c r="F22" s="12">
        <f t="shared" si="0"/>
        <v>276</v>
      </c>
      <c r="G22" s="12">
        <f>SUM('県内10市'!K22:M22)</f>
        <v>494</v>
      </c>
      <c r="H22" s="87">
        <f t="shared" si="1"/>
        <v>770</v>
      </c>
      <c r="I22" s="33"/>
      <c r="J22" s="33"/>
      <c r="K22" s="33"/>
      <c r="L22" s="33"/>
      <c r="M22" s="33"/>
      <c r="N22" s="33"/>
      <c r="O22" s="74">
        <f>'青森管轄'!O22+'八戸管轄'!H22</f>
        <v>1842</v>
      </c>
    </row>
    <row r="23" spans="1:15" ht="21" customHeight="1">
      <c r="A23" s="108"/>
      <c r="B23" s="97" t="s">
        <v>44</v>
      </c>
      <c r="C23" s="10" t="s">
        <v>41</v>
      </c>
      <c r="D23" s="31">
        <f>SUM('上北郡'!F23:J23)</f>
        <v>159</v>
      </c>
      <c r="E23" s="12">
        <f>'三戸郡'!O23</f>
        <v>106</v>
      </c>
      <c r="F23" s="12">
        <f t="shared" si="0"/>
        <v>265</v>
      </c>
      <c r="G23" s="12">
        <f>SUM('県内10市'!K23:M23)</f>
        <v>524</v>
      </c>
      <c r="H23" s="87">
        <f t="shared" si="1"/>
        <v>789</v>
      </c>
      <c r="I23" s="33"/>
      <c r="J23" s="33"/>
      <c r="K23" s="33"/>
      <c r="L23" s="33"/>
      <c r="M23" s="33"/>
      <c r="N23" s="33"/>
      <c r="O23" s="74">
        <f>'青森管轄'!O23+'八戸管轄'!H23</f>
        <v>1895</v>
      </c>
    </row>
    <row r="24" spans="1:15" ht="21" customHeight="1">
      <c r="A24" s="108"/>
      <c r="B24" s="97"/>
      <c r="C24" s="10" t="s">
        <v>42</v>
      </c>
      <c r="D24" s="31">
        <f>SUM('上北郡'!F24:J24)</f>
        <v>37</v>
      </c>
      <c r="E24" s="12">
        <f>'三戸郡'!O24</f>
        <v>24</v>
      </c>
      <c r="F24" s="12">
        <f t="shared" si="0"/>
        <v>61</v>
      </c>
      <c r="G24" s="12">
        <f>SUM('県内10市'!K24:M24)</f>
        <v>35</v>
      </c>
      <c r="H24" s="87">
        <f t="shared" si="1"/>
        <v>96</v>
      </c>
      <c r="I24" s="33"/>
      <c r="J24" s="33"/>
      <c r="K24" s="33"/>
      <c r="L24" s="33"/>
      <c r="M24" s="33"/>
      <c r="N24" s="33"/>
      <c r="O24" s="74">
        <f>'青森管轄'!O24+'八戸管轄'!H24</f>
        <v>322</v>
      </c>
    </row>
    <row r="25" spans="1:15" ht="21" customHeight="1">
      <c r="A25" s="108"/>
      <c r="B25" s="97"/>
      <c r="C25" s="10" t="s">
        <v>43</v>
      </c>
      <c r="D25" s="31">
        <f>SUM('上北郡'!F25:J25)</f>
        <v>196</v>
      </c>
      <c r="E25" s="12">
        <f>'三戸郡'!O25</f>
        <v>130</v>
      </c>
      <c r="F25" s="12">
        <f t="shared" si="0"/>
        <v>326</v>
      </c>
      <c r="G25" s="12">
        <f>SUM('県内10市'!K25:M25)</f>
        <v>559</v>
      </c>
      <c r="H25" s="87">
        <f t="shared" si="1"/>
        <v>885</v>
      </c>
      <c r="I25" s="33"/>
      <c r="J25" s="33"/>
      <c r="K25" s="33"/>
      <c r="L25" s="33"/>
      <c r="M25" s="33"/>
      <c r="N25" s="33"/>
      <c r="O25" s="74">
        <f>'青森管轄'!O25+'八戸管轄'!H25</f>
        <v>2217</v>
      </c>
    </row>
    <row r="26" spans="1:15" ht="21" customHeight="1">
      <c r="A26" s="108"/>
      <c r="B26" s="97" t="s">
        <v>21</v>
      </c>
      <c r="C26" s="10" t="s">
        <v>41</v>
      </c>
      <c r="D26" s="31">
        <f>SUM('上北郡'!F26:J26)</f>
        <v>213</v>
      </c>
      <c r="E26" s="12">
        <f>'三戸郡'!O26</f>
        <v>130</v>
      </c>
      <c r="F26" s="12">
        <f t="shared" si="0"/>
        <v>343</v>
      </c>
      <c r="G26" s="12">
        <f>SUM('県内10市'!K26:M26)</f>
        <v>624</v>
      </c>
      <c r="H26" s="87">
        <f t="shared" si="1"/>
        <v>967</v>
      </c>
      <c r="I26" s="11"/>
      <c r="J26" s="11"/>
      <c r="K26" s="11"/>
      <c r="L26" s="11"/>
      <c r="M26" s="11"/>
      <c r="N26" s="11"/>
      <c r="O26" s="74">
        <f>'青森管轄'!O26+'八戸管轄'!H26</f>
        <v>2381</v>
      </c>
    </row>
    <row r="27" spans="1:15" ht="21" customHeight="1">
      <c r="A27" s="108"/>
      <c r="B27" s="97"/>
      <c r="C27" s="10" t="s">
        <v>42</v>
      </c>
      <c r="D27" s="31">
        <f>SUM('上北郡'!F27:J27)</f>
        <v>167</v>
      </c>
      <c r="E27" s="12">
        <f>'三戸郡'!O27</f>
        <v>92</v>
      </c>
      <c r="F27" s="12">
        <f t="shared" si="0"/>
        <v>259</v>
      </c>
      <c r="G27" s="12">
        <f>SUM('県内10市'!K27:M27)</f>
        <v>429</v>
      </c>
      <c r="H27" s="87">
        <f t="shared" si="1"/>
        <v>688</v>
      </c>
      <c r="I27" s="11"/>
      <c r="J27" s="11"/>
      <c r="K27" s="11"/>
      <c r="L27" s="11"/>
      <c r="M27" s="11"/>
      <c r="N27" s="11"/>
      <c r="O27" s="74">
        <f>'青森管轄'!O27+'八戸管轄'!H27</f>
        <v>1678</v>
      </c>
    </row>
    <row r="28" spans="1:15" ht="21" customHeight="1" thickBot="1">
      <c r="A28" s="109"/>
      <c r="B28" s="100"/>
      <c r="C28" s="13" t="s">
        <v>43</v>
      </c>
      <c r="D28" s="86">
        <f>SUM('上北郡'!F28:J28)</f>
        <v>380</v>
      </c>
      <c r="E28" s="34">
        <f>'三戸郡'!O28</f>
        <v>222</v>
      </c>
      <c r="F28" s="70">
        <f t="shared" si="0"/>
        <v>602</v>
      </c>
      <c r="G28" s="70">
        <f>SUM('県内10市'!K28:M28)</f>
        <v>1053</v>
      </c>
      <c r="H28" s="84">
        <f t="shared" si="1"/>
        <v>1655</v>
      </c>
      <c r="I28" s="18"/>
      <c r="J28" s="18"/>
      <c r="K28" s="18"/>
      <c r="L28" s="18"/>
      <c r="M28" s="18"/>
      <c r="N28" s="18"/>
      <c r="O28" s="75">
        <f>'青森管轄'!O28+'八戸管轄'!H28</f>
        <v>4059</v>
      </c>
    </row>
    <row r="29" spans="1:15" ht="21" customHeight="1">
      <c r="A29" s="107" t="s">
        <v>23</v>
      </c>
      <c r="B29" s="96" t="s">
        <v>40</v>
      </c>
      <c r="C29" s="7" t="s">
        <v>41</v>
      </c>
      <c r="D29" s="27">
        <f>SUM('上北郡'!F29:J29)</f>
        <v>10465</v>
      </c>
      <c r="E29" s="28">
        <f>'三戸郡'!O29</f>
        <v>8321</v>
      </c>
      <c r="F29" s="34">
        <f t="shared" si="0"/>
        <v>18786</v>
      </c>
      <c r="G29" s="34">
        <f>SUM('県内10市'!K29:M29)</f>
        <v>44117</v>
      </c>
      <c r="H29" s="92">
        <f t="shared" si="1"/>
        <v>62903</v>
      </c>
      <c r="I29" s="91"/>
      <c r="J29" s="91"/>
      <c r="K29" s="91"/>
      <c r="L29" s="91"/>
      <c r="M29" s="91"/>
      <c r="N29" s="91"/>
      <c r="O29" s="73">
        <f>'青森管轄'!O29+'八戸管轄'!H29</f>
        <v>154804</v>
      </c>
    </row>
    <row r="30" spans="1:15" ht="21" customHeight="1">
      <c r="A30" s="108"/>
      <c r="B30" s="97"/>
      <c r="C30" s="10" t="s">
        <v>42</v>
      </c>
      <c r="D30" s="31">
        <f>SUM('上北郡'!F30:J30)</f>
        <v>33</v>
      </c>
      <c r="E30" s="12">
        <f>'三戸郡'!O30</f>
        <v>13</v>
      </c>
      <c r="F30" s="12">
        <f t="shared" si="0"/>
        <v>46</v>
      </c>
      <c r="G30" s="12">
        <f>SUM('県内10市'!K30:M30)</f>
        <v>27</v>
      </c>
      <c r="H30" s="87">
        <f t="shared" si="1"/>
        <v>73</v>
      </c>
      <c r="I30" s="33"/>
      <c r="J30" s="33"/>
      <c r="K30" s="33"/>
      <c r="L30" s="33"/>
      <c r="M30" s="33"/>
      <c r="N30" s="33"/>
      <c r="O30" s="74">
        <f>'青森管轄'!O30+'八戸管轄'!H30</f>
        <v>266</v>
      </c>
    </row>
    <row r="31" spans="1:15" ht="21" customHeight="1">
      <c r="A31" s="108"/>
      <c r="B31" s="97"/>
      <c r="C31" s="10" t="s">
        <v>43</v>
      </c>
      <c r="D31" s="31">
        <f>SUM('上北郡'!F31:J31)</f>
        <v>10498</v>
      </c>
      <c r="E31" s="12">
        <f>'三戸郡'!O31</f>
        <v>8334</v>
      </c>
      <c r="F31" s="12">
        <f t="shared" si="0"/>
        <v>18832</v>
      </c>
      <c r="G31" s="12">
        <f>SUM('県内10市'!K31:M31)</f>
        <v>44144</v>
      </c>
      <c r="H31" s="87">
        <f t="shared" si="1"/>
        <v>62976</v>
      </c>
      <c r="I31" s="33"/>
      <c r="J31" s="33"/>
      <c r="K31" s="33"/>
      <c r="L31" s="33"/>
      <c r="M31" s="33"/>
      <c r="N31" s="33"/>
      <c r="O31" s="74">
        <f>'青森管轄'!O31+'八戸管轄'!H31</f>
        <v>155070</v>
      </c>
    </row>
    <row r="32" spans="1:15" ht="21" customHeight="1">
      <c r="A32" s="108"/>
      <c r="B32" s="97" t="s">
        <v>44</v>
      </c>
      <c r="C32" s="10" t="s">
        <v>41</v>
      </c>
      <c r="D32" s="31">
        <f>SUM('上北郡'!F32:J32)</f>
        <v>17502</v>
      </c>
      <c r="E32" s="12">
        <f>'三戸郡'!O32</f>
        <v>14547</v>
      </c>
      <c r="F32" s="12">
        <f t="shared" si="0"/>
        <v>32049</v>
      </c>
      <c r="G32" s="12">
        <f>SUM('県内10市'!K32:M32)</f>
        <v>75958</v>
      </c>
      <c r="H32" s="87">
        <f t="shared" si="1"/>
        <v>108007</v>
      </c>
      <c r="I32" s="33"/>
      <c r="J32" s="33"/>
      <c r="K32" s="33"/>
      <c r="L32" s="33"/>
      <c r="M32" s="33"/>
      <c r="N32" s="33"/>
      <c r="O32" s="74">
        <f>'青森管轄'!O32+'八戸管轄'!H32</f>
        <v>263285</v>
      </c>
    </row>
    <row r="33" spans="1:15" ht="21" customHeight="1">
      <c r="A33" s="108"/>
      <c r="B33" s="97"/>
      <c r="C33" s="10" t="s">
        <v>42</v>
      </c>
      <c r="D33" s="31">
        <f>SUM('上北郡'!F33:J33)</f>
        <v>102</v>
      </c>
      <c r="E33" s="12">
        <f>'三戸郡'!O33</f>
        <v>76</v>
      </c>
      <c r="F33" s="12">
        <f t="shared" si="0"/>
        <v>178</v>
      </c>
      <c r="G33" s="12">
        <f>SUM('県内10市'!K33:M33)</f>
        <v>703</v>
      </c>
      <c r="H33" s="87">
        <f t="shared" si="1"/>
        <v>881</v>
      </c>
      <c r="I33" s="33"/>
      <c r="J33" s="33"/>
      <c r="K33" s="33"/>
      <c r="L33" s="33"/>
      <c r="M33" s="33"/>
      <c r="N33" s="33"/>
      <c r="O33" s="74">
        <f>'青森管轄'!O33+'八戸管轄'!H33</f>
        <v>2880</v>
      </c>
    </row>
    <row r="34" spans="1:15" ht="21" customHeight="1">
      <c r="A34" s="108"/>
      <c r="B34" s="97"/>
      <c r="C34" s="10" t="s">
        <v>43</v>
      </c>
      <c r="D34" s="31">
        <f>SUM('上北郡'!F34:J34)</f>
        <v>17604</v>
      </c>
      <c r="E34" s="12">
        <f>'三戸郡'!O34</f>
        <v>14623</v>
      </c>
      <c r="F34" s="12">
        <f t="shared" si="0"/>
        <v>32227</v>
      </c>
      <c r="G34" s="12">
        <f>SUM('県内10市'!K34:M34)</f>
        <v>76661</v>
      </c>
      <c r="H34" s="87">
        <f t="shared" si="1"/>
        <v>108888</v>
      </c>
      <c r="I34" s="33"/>
      <c r="J34" s="33"/>
      <c r="K34" s="33"/>
      <c r="L34" s="33"/>
      <c r="M34" s="33"/>
      <c r="N34" s="33"/>
      <c r="O34" s="74">
        <f>'青森管轄'!O34+'八戸管轄'!H34</f>
        <v>266165</v>
      </c>
    </row>
    <row r="35" spans="1:15" ht="21" customHeight="1">
      <c r="A35" s="108"/>
      <c r="B35" s="97" t="s">
        <v>21</v>
      </c>
      <c r="C35" s="10" t="s">
        <v>41</v>
      </c>
      <c r="D35" s="31">
        <f>SUM('上北郡'!F35:J35)</f>
        <v>27967</v>
      </c>
      <c r="E35" s="12">
        <f>'三戸郡'!O35</f>
        <v>22868</v>
      </c>
      <c r="F35" s="12">
        <f t="shared" si="0"/>
        <v>50835</v>
      </c>
      <c r="G35" s="12">
        <f>SUM('県内10市'!K35:M35)</f>
        <v>120075</v>
      </c>
      <c r="H35" s="87">
        <f t="shared" si="1"/>
        <v>170910</v>
      </c>
      <c r="I35" s="11"/>
      <c r="J35" s="11"/>
      <c r="K35" s="11"/>
      <c r="L35" s="11"/>
      <c r="M35" s="11"/>
      <c r="N35" s="11"/>
      <c r="O35" s="74">
        <f>'青森管轄'!O35+'八戸管轄'!H35</f>
        <v>418089</v>
      </c>
    </row>
    <row r="36" spans="1:15" ht="21" customHeight="1">
      <c r="A36" s="108"/>
      <c r="B36" s="97"/>
      <c r="C36" s="10" t="s">
        <v>42</v>
      </c>
      <c r="D36" s="31">
        <f>SUM('上北郡'!F36:J36)</f>
        <v>135</v>
      </c>
      <c r="E36" s="12">
        <f>'三戸郡'!O36</f>
        <v>89</v>
      </c>
      <c r="F36" s="12">
        <f t="shared" si="0"/>
        <v>224</v>
      </c>
      <c r="G36" s="12">
        <f>SUM('県内10市'!K36:M36)</f>
        <v>730</v>
      </c>
      <c r="H36" s="87">
        <f t="shared" si="1"/>
        <v>954</v>
      </c>
      <c r="I36" s="11"/>
      <c r="J36" s="11"/>
      <c r="K36" s="11"/>
      <c r="L36" s="11"/>
      <c r="M36" s="11"/>
      <c r="N36" s="11"/>
      <c r="O36" s="74">
        <f>'青森管轄'!O36+'八戸管轄'!H36</f>
        <v>3146</v>
      </c>
    </row>
    <row r="37" spans="1:15" ht="21" customHeight="1" thickBot="1">
      <c r="A37" s="109"/>
      <c r="B37" s="100"/>
      <c r="C37" s="13" t="s">
        <v>43</v>
      </c>
      <c r="D37" s="86">
        <f>SUM('上北郡'!F37:J37)</f>
        <v>28102</v>
      </c>
      <c r="E37" s="34">
        <f>'三戸郡'!O37</f>
        <v>22957</v>
      </c>
      <c r="F37" s="70">
        <f t="shared" si="0"/>
        <v>51059</v>
      </c>
      <c r="G37" s="70">
        <f>SUM('県内10市'!K37:M37)</f>
        <v>120805</v>
      </c>
      <c r="H37" s="84">
        <f t="shared" si="1"/>
        <v>171864</v>
      </c>
      <c r="I37" s="18"/>
      <c r="J37" s="18"/>
      <c r="K37" s="18"/>
      <c r="L37" s="18"/>
      <c r="M37" s="18"/>
      <c r="N37" s="18"/>
      <c r="O37" s="75">
        <f>'青森管轄'!O37+'八戸管轄'!H37</f>
        <v>421235</v>
      </c>
    </row>
    <row r="38" spans="1:15" ht="21" customHeight="1">
      <c r="A38" s="125" t="s">
        <v>46</v>
      </c>
      <c r="B38" s="126"/>
      <c r="C38" s="7" t="s">
        <v>41</v>
      </c>
      <c r="D38" s="27">
        <f>SUM('上北郡'!F38:J38)</f>
        <v>998</v>
      </c>
      <c r="E38" s="28">
        <f>'三戸郡'!O38</f>
        <v>757</v>
      </c>
      <c r="F38" s="34">
        <f t="shared" si="0"/>
        <v>1755</v>
      </c>
      <c r="G38" s="34">
        <f>SUM('県内10市'!K38:M38)</f>
        <v>4142</v>
      </c>
      <c r="H38" s="92">
        <f t="shared" si="1"/>
        <v>5897</v>
      </c>
      <c r="I38" s="91"/>
      <c r="J38" s="91"/>
      <c r="K38" s="91"/>
      <c r="L38" s="91"/>
      <c r="M38" s="91"/>
      <c r="N38" s="91"/>
      <c r="O38" s="73">
        <f>'青森管轄'!O38+'八戸管轄'!H38</f>
        <v>15730</v>
      </c>
    </row>
    <row r="39" spans="1:15" ht="21" customHeight="1">
      <c r="A39" s="127"/>
      <c r="B39" s="128"/>
      <c r="C39" s="10" t="s">
        <v>42</v>
      </c>
      <c r="D39" s="31">
        <f>SUM('上北郡'!F39:J39)</f>
        <v>274</v>
      </c>
      <c r="E39" s="12">
        <f>'三戸郡'!O39</f>
        <v>259</v>
      </c>
      <c r="F39" s="12">
        <f t="shared" si="0"/>
        <v>533</v>
      </c>
      <c r="G39" s="12">
        <f>SUM('県内10市'!K39:M39)</f>
        <v>1458</v>
      </c>
      <c r="H39" s="87">
        <f t="shared" si="1"/>
        <v>1991</v>
      </c>
      <c r="I39" s="33"/>
      <c r="J39" s="33"/>
      <c r="K39" s="33"/>
      <c r="L39" s="33"/>
      <c r="M39" s="33"/>
      <c r="N39" s="33"/>
      <c r="O39" s="74">
        <f>'青森管轄'!O39+'八戸管轄'!H39</f>
        <v>4964</v>
      </c>
    </row>
    <row r="40" spans="1:15" ht="21" customHeight="1" thickBot="1">
      <c r="A40" s="129"/>
      <c r="B40" s="130"/>
      <c r="C40" s="13" t="s">
        <v>43</v>
      </c>
      <c r="D40" s="86">
        <f>SUM('上北郡'!F40:J40)</f>
        <v>1272</v>
      </c>
      <c r="E40" s="34">
        <f>'三戸郡'!O40</f>
        <v>1016</v>
      </c>
      <c r="F40" s="70">
        <f t="shared" si="0"/>
        <v>2288</v>
      </c>
      <c r="G40" s="70">
        <f>SUM('県内10市'!K40:M40)</f>
        <v>5600</v>
      </c>
      <c r="H40" s="84">
        <f t="shared" si="1"/>
        <v>7888</v>
      </c>
      <c r="I40" s="93"/>
      <c r="J40" s="93"/>
      <c r="K40" s="93"/>
      <c r="L40" s="93"/>
      <c r="M40" s="93"/>
      <c r="N40" s="93"/>
      <c r="O40" s="75">
        <f>'青森管轄'!O40+'八戸管轄'!H40</f>
        <v>20694</v>
      </c>
    </row>
    <row r="41" spans="1:15" ht="21" customHeight="1">
      <c r="A41" s="125" t="s">
        <v>47</v>
      </c>
      <c r="B41" s="126"/>
      <c r="C41" s="7" t="s">
        <v>41</v>
      </c>
      <c r="D41" s="27">
        <f>SUM('上北郡'!F41:J41)</f>
        <v>678</v>
      </c>
      <c r="E41" s="28">
        <f>'三戸郡'!O41</f>
        <v>335</v>
      </c>
      <c r="F41" s="34">
        <f t="shared" si="0"/>
        <v>1013</v>
      </c>
      <c r="G41" s="34">
        <f>SUM('県内10市'!K41:M41)</f>
        <v>1462</v>
      </c>
      <c r="H41" s="92">
        <f t="shared" si="1"/>
        <v>2475</v>
      </c>
      <c r="I41" s="91"/>
      <c r="J41" s="91"/>
      <c r="K41" s="91"/>
      <c r="L41" s="91"/>
      <c r="M41" s="91"/>
      <c r="N41" s="91"/>
      <c r="O41" s="73">
        <f>'青森管轄'!O41+'八戸管轄'!H41</f>
        <v>7858</v>
      </c>
    </row>
    <row r="42" spans="1:15" ht="21" customHeight="1">
      <c r="A42" s="127"/>
      <c r="B42" s="128"/>
      <c r="C42" s="10" t="s">
        <v>42</v>
      </c>
      <c r="D42" s="31">
        <f>SUM('上北郡'!F42:J42)</f>
        <v>6</v>
      </c>
      <c r="E42" s="12">
        <f>'三戸郡'!O42</f>
        <v>0</v>
      </c>
      <c r="F42" s="12">
        <f t="shared" si="0"/>
        <v>6</v>
      </c>
      <c r="G42" s="12">
        <f>SUM('県内10市'!K42:M42)</f>
        <v>15</v>
      </c>
      <c r="H42" s="87">
        <f t="shared" si="1"/>
        <v>21</v>
      </c>
      <c r="I42" s="33"/>
      <c r="J42" s="33"/>
      <c r="K42" s="33"/>
      <c r="L42" s="33"/>
      <c r="M42" s="33"/>
      <c r="N42" s="33"/>
      <c r="O42" s="74">
        <f>'青森管轄'!O42+'八戸管轄'!H42</f>
        <v>35</v>
      </c>
    </row>
    <row r="43" spans="1:15" ht="21" customHeight="1" thickBot="1">
      <c r="A43" s="129"/>
      <c r="B43" s="130"/>
      <c r="C43" s="13" t="s">
        <v>43</v>
      </c>
      <c r="D43" s="86">
        <f>SUM('上北郡'!F43:J43)</f>
        <v>684</v>
      </c>
      <c r="E43" s="34">
        <f>'三戸郡'!O43</f>
        <v>335</v>
      </c>
      <c r="F43" s="34">
        <f t="shared" si="0"/>
        <v>1019</v>
      </c>
      <c r="G43" s="34">
        <f>SUM('県内10市'!K43:M43)</f>
        <v>1477</v>
      </c>
      <c r="H43" s="92">
        <f t="shared" si="1"/>
        <v>2496</v>
      </c>
      <c r="I43" s="93"/>
      <c r="J43" s="93"/>
      <c r="K43" s="93"/>
      <c r="L43" s="93"/>
      <c r="M43" s="93"/>
      <c r="N43" s="93"/>
      <c r="O43" s="75">
        <f>'青森管轄'!O43+'八戸管轄'!H43</f>
        <v>7893</v>
      </c>
    </row>
    <row r="44" spans="1:15" ht="21" customHeight="1" thickBot="1">
      <c r="A44" s="138" t="s">
        <v>48</v>
      </c>
      <c r="B44" s="139"/>
      <c r="C44" s="140"/>
      <c r="D44" s="27">
        <f>SUM('上北郡'!F44:J44)</f>
        <v>37947</v>
      </c>
      <c r="E44" s="28">
        <f>'三戸郡'!O44</f>
        <v>29939</v>
      </c>
      <c r="F44" s="16">
        <f t="shared" si="0"/>
        <v>67886</v>
      </c>
      <c r="G44" s="16">
        <f>SUM('県内10市'!K44:M44)</f>
        <v>151350</v>
      </c>
      <c r="H44" s="78">
        <f t="shared" si="1"/>
        <v>219236</v>
      </c>
      <c r="I44" s="38"/>
      <c r="J44" s="38"/>
      <c r="K44" s="38"/>
      <c r="L44" s="38"/>
      <c r="M44" s="38"/>
      <c r="N44" s="38"/>
      <c r="O44" s="73">
        <f>'青森管轄'!O44+'八戸管轄'!H44</f>
        <v>540831</v>
      </c>
    </row>
    <row r="45" spans="1:15" ht="21" customHeight="1" thickBot="1">
      <c r="A45" s="138" t="s">
        <v>27</v>
      </c>
      <c r="B45" s="139"/>
      <c r="C45" s="140"/>
      <c r="D45" s="27">
        <f>SUM('上北郡'!F45:J45)</f>
        <v>706</v>
      </c>
      <c r="E45" s="28">
        <f>'三戸郡'!O45</f>
        <v>527</v>
      </c>
      <c r="F45" s="16">
        <f t="shared" si="0"/>
        <v>1233</v>
      </c>
      <c r="G45" s="16">
        <f>SUM('県内10市'!K45:M45)</f>
        <v>2975</v>
      </c>
      <c r="H45" s="78">
        <f t="shared" si="1"/>
        <v>4208</v>
      </c>
      <c r="I45" s="38"/>
      <c r="J45" s="38"/>
      <c r="K45" s="38"/>
      <c r="L45" s="38"/>
      <c r="M45" s="38"/>
      <c r="N45" s="38"/>
      <c r="O45" s="73">
        <f>'青森管轄'!O45+'八戸管轄'!H45</f>
        <v>10161</v>
      </c>
    </row>
    <row r="46" spans="1:15" ht="21" customHeight="1" thickBot="1">
      <c r="A46" s="138" t="s">
        <v>49</v>
      </c>
      <c r="B46" s="139"/>
      <c r="C46" s="140"/>
      <c r="D46" s="27">
        <f>SUM('上北郡'!F46:J46)</f>
        <v>38653</v>
      </c>
      <c r="E46" s="28">
        <f>'三戸郡'!O46</f>
        <v>30466</v>
      </c>
      <c r="F46" s="16">
        <f t="shared" si="0"/>
        <v>69119</v>
      </c>
      <c r="G46" s="16">
        <f>SUM('県内10市'!K46:M46)</f>
        <v>154325</v>
      </c>
      <c r="H46" s="78">
        <f t="shared" si="1"/>
        <v>223444</v>
      </c>
      <c r="I46" s="38"/>
      <c r="J46" s="38"/>
      <c r="K46" s="38"/>
      <c r="L46" s="38"/>
      <c r="M46" s="38"/>
      <c r="N46" s="38"/>
      <c r="O46" s="73">
        <f>'青森管轄'!O46+'八戸管轄'!H46</f>
        <v>550992</v>
      </c>
    </row>
    <row r="47" spans="1:15" ht="21" customHeight="1">
      <c r="A47" s="151" t="s">
        <v>29</v>
      </c>
      <c r="B47" s="126" t="s">
        <v>50</v>
      </c>
      <c r="C47" s="7" t="s">
        <v>51</v>
      </c>
      <c r="D47" s="27">
        <f>SUM('上北郡'!F47:J47)</f>
        <v>16365</v>
      </c>
      <c r="E47" s="28">
        <f>'三戸郡'!O47</f>
        <v>15819</v>
      </c>
      <c r="F47" s="34">
        <f t="shared" si="0"/>
        <v>32184</v>
      </c>
      <c r="G47" s="34">
        <f>SUM('県内10市'!K47:M47)</f>
        <v>66992</v>
      </c>
      <c r="H47" s="92">
        <f t="shared" si="1"/>
        <v>99176</v>
      </c>
      <c r="I47" s="91"/>
      <c r="J47" s="91"/>
      <c r="K47" s="91"/>
      <c r="L47" s="91"/>
      <c r="M47" s="91"/>
      <c r="N47" s="91"/>
      <c r="O47" s="73">
        <f>'青森管轄'!O47+'八戸管轄'!H47</f>
        <v>273334</v>
      </c>
    </row>
    <row r="48" spans="1:15" ht="21" customHeight="1">
      <c r="A48" s="98"/>
      <c r="B48" s="128"/>
      <c r="C48" s="10" t="s">
        <v>52</v>
      </c>
      <c r="D48" s="31">
        <f>SUM('上北郡'!F48:J48)</f>
        <v>10961</v>
      </c>
      <c r="E48" s="12">
        <f>'三戸郡'!O48</f>
        <v>13158</v>
      </c>
      <c r="F48" s="12">
        <f t="shared" si="0"/>
        <v>24119</v>
      </c>
      <c r="G48" s="12">
        <f>SUM('県内10市'!K48:M48)</f>
        <v>27868</v>
      </c>
      <c r="H48" s="87">
        <f t="shared" si="1"/>
        <v>51987</v>
      </c>
      <c r="I48" s="33"/>
      <c r="J48" s="33"/>
      <c r="K48" s="33"/>
      <c r="L48" s="33"/>
      <c r="M48" s="33"/>
      <c r="N48" s="33"/>
      <c r="O48" s="74">
        <f>'青森管轄'!O48+'八戸管轄'!H48</f>
        <v>139170</v>
      </c>
    </row>
    <row r="49" spans="1:15" ht="21" customHeight="1">
      <c r="A49" s="98"/>
      <c r="B49" s="128"/>
      <c r="C49" s="10" t="s">
        <v>43</v>
      </c>
      <c r="D49" s="31">
        <f>SUM('上北郡'!F49:J49)</f>
        <v>27326</v>
      </c>
      <c r="E49" s="12">
        <f>'三戸郡'!O49</f>
        <v>28977</v>
      </c>
      <c r="F49" s="12">
        <f t="shared" si="0"/>
        <v>56303</v>
      </c>
      <c r="G49" s="12">
        <f>SUM('県内10市'!K49:M49)</f>
        <v>94860</v>
      </c>
      <c r="H49" s="87">
        <f t="shared" si="1"/>
        <v>151163</v>
      </c>
      <c r="I49" s="33"/>
      <c r="J49" s="33"/>
      <c r="K49" s="33"/>
      <c r="L49" s="33"/>
      <c r="M49" s="33"/>
      <c r="N49" s="33"/>
      <c r="O49" s="74">
        <f>'青森管轄'!O49+'八戸管轄'!H49</f>
        <v>412504</v>
      </c>
    </row>
    <row r="50" spans="1:15" ht="21" customHeight="1">
      <c r="A50" s="98"/>
      <c r="B50" s="134" t="s">
        <v>33</v>
      </c>
      <c r="C50" s="135"/>
      <c r="D50" s="31">
        <f>SUM('上北郡'!F50:J50)</f>
        <v>158</v>
      </c>
      <c r="E50" s="12">
        <f>'三戸郡'!O50</f>
        <v>143</v>
      </c>
      <c r="F50" s="12">
        <f t="shared" si="0"/>
        <v>301</v>
      </c>
      <c r="G50" s="12">
        <f>SUM('県内10市'!K50:M50)</f>
        <v>372</v>
      </c>
      <c r="H50" s="87">
        <f t="shared" si="1"/>
        <v>673</v>
      </c>
      <c r="I50" s="33"/>
      <c r="J50" s="33"/>
      <c r="K50" s="33"/>
      <c r="L50" s="33"/>
      <c r="M50" s="33"/>
      <c r="N50" s="33"/>
      <c r="O50" s="74">
        <f>'青森管轄'!O50+'八戸管轄'!H50</f>
        <v>2004</v>
      </c>
    </row>
    <row r="51" spans="1:15" ht="21" customHeight="1" thickBot="1">
      <c r="A51" s="99"/>
      <c r="B51" s="149" t="s">
        <v>34</v>
      </c>
      <c r="C51" s="150"/>
      <c r="D51" s="86">
        <f>SUM('上北郡'!F51:J51)</f>
        <v>869</v>
      </c>
      <c r="E51" s="34">
        <f>'三戸郡'!O51</f>
        <v>756</v>
      </c>
      <c r="F51" s="34">
        <f t="shared" si="0"/>
        <v>1625</v>
      </c>
      <c r="G51" s="34">
        <f>SUM('県内10市'!K51:M51)</f>
        <v>3645</v>
      </c>
      <c r="H51" s="92">
        <f t="shared" si="1"/>
        <v>5270</v>
      </c>
      <c r="I51" s="93"/>
      <c r="J51" s="93"/>
      <c r="K51" s="93"/>
      <c r="L51" s="93"/>
      <c r="M51" s="93"/>
      <c r="N51" s="93"/>
      <c r="O51" s="75">
        <f>'青森管轄'!O51+'八戸管轄'!H51</f>
        <v>14132</v>
      </c>
    </row>
    <row r="52" spans="1:15" ht="21" customHeight="1" thickBot="1">
      <c r="A52" s="143" t="s">
        <v>54</v>
      </c>
      <c r="B52" s="144"/>
      <c r="C52" s="145"/>
      <c r="D52" s="27">
        <f>SUM('上北郡'!F52:J52)</f>
        <v>28353</v>
      </c>
      <c r="E52" s="28">
        <f>'三戸郡'!O52</f>
        <v>29876</v>
      </c>
      <c r="F52" s="16">
        <f t="shared" si="0"/>
        <v>58229</v>
      </c>
      <c r="G52" s="16">
        <f>SUM('県内10市'!K52:M52)</f>
        <v>98877</v>
      </c>
      <c r="H52" s="78">
        <f t="shared" si="1"/>
        <v>157106</v>
      </c>
      <c r="I52" s="38"/>
      <c r="J52" s="38"/>
      <c r="K52" s="38"/>
      <c r="L52" s="38"/>
      <c r="M52" s="38"/>
      <c r="N52" s="38"/>
      <c r="O52" s="73">
        <f>'青森管轄'!O52+'八戸管轄'!H52</f>
        <v>428640</v>
      </c>
    </row>
    <row r="53" spans="1:15" ht="23.25" customHeight="1" thickBot="1">
      <c r="A53" s="146" t="s">
        <v>35</v>
      </c>
      <c r="B53" s="147"/>
      <c r="C53" s="148"/>
      <c r="D53" s="77">
        <f>SUM('上北郡'!F53:J53)</f>
        <v>67006</v>
      </c>
      <c r="E53" s="78">
        <f>'三戸郡'!O53</f>
        <v>60342</v>
      </c>
      <c r="F53" s="78">
        <f t="shared" si="0"/>
        <v>127348</v>
      </c>
      <c r="G53" s="78">
        <f>SUM('県内10市'!K53:M53)</f>
        <v>253202</v>
      </c>
      <c r="H53" s="78">
        <f t="shared" si="1"/>
        <v>380550</v>
      </c>
      <c r="I53" s="83"/>
      <c r="J53" s="83"/>
      <c r="K53" s="83"/>
      <c r="L53" s="83"/>
      <c r="M53" s="83"/>
      <c r="N53" s="83"/>
      <c r="O53" s="76">
        <f>'青森管轄'!O53+'八戸管轄'!H53</f>
        <v>979632</v>
      </c>
    </row>
  </sheetData>
  <sheetProtection/>
  <mergeCells count="40">
    <mergeCell ref="L4:L7"/>
    <mergeCell ref="G4:G7"/>
    <mergeCell ref="A4:C4"/>
    <mergeCell ref="E4:E7"/>
    <mergeCell ref="F4:F7"/>
    <mergeCell ref="O4:O7"/>
    <mergeCell ref="K4:K7"/>
    <mergeCell ref="N4:N7"/>
    <mergeCell ref="M4:M7"/>
    <mergeCell ref="H4:H7"/>
    <mergeCell ref="I4:I7"/>
    <mergeCell ref="J4:J7"/>
    <mergeCell ref="D4:D7"/>
    <mergeCell ref="C5:C7"/>
    <mergeCell ref="B23:B25"/>
    <mergeCell ref="B11:B13"/>
    <mergeCell ref="B50:C50"/>
    <mergeCell ref="B51:C51"/>
    <mergeCell ref="B47:B49"/>
    <mergeCell ref="A29:A37"/>
    <mergeCell ref="A41:B43"/>
    <mergeCell ref="B32:B34"/>
    <mergeCell ref="A5:A7"/>
    <mergeCell ref="B8:B10"/>
    <mergeCell ref="B17:B19"/>
    <mergeCell ref="A8:A19"/>
    <mergeCell ref="B5:B7"/>
    <mergeCell ref="A20:A28"/>
    <mergeCell ref="B14:B16"/>
    <mergeCell ref="B26:B28"/>
    <mergeCell ref="A44:C44"/>
    <mergeCell ref="A47:A51"/>
    <mergeCell ref="A45:C45"/>
    <mergeCell ref="A52:C52"/>
    <mergeCell ref="A53:C53"/>
    <mergeCell ref="B20:B22"/>
    <mergeCell ref="A38:B40"/>
    <mergeCell ref="B35:B37"/>
    <mergeCell ref="B29:B31"/>
    <mergeCell ref="A46:C46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7" ht="15" customHeight="1">
      <c r="A1" s="22"/>
      <c r="B1" s="22"/>
      <c r="C1" s="22"/>
      <c r="D1" s="22"/>
      <c r="E1" s="22"/>
      <c r="F1" s="23"/>
      <c r="G1" s="1" t="s">
        <v>36</v>
      </c>
    </row>
    <row r="2" spans="1:15" ht="15" customHeight="1">
      <c r="A2" s="6"/>
      <c r="B2" s="49" t="s">
        <v>135</v>
      </c>
      <c r="C2" s="50"/>
      <c r="D2" s="51"/>
      <c r="E2" s="52"/>
      <c r="M2" s="53"/>
      <c r="N2" s="53"/>
      <c r="O2" s="24"/>
    </row>
    <row r="3" spans="13:15" ht="15" customHeight="1" thickBot="1">
      <c r="M3" s="25"/>
      <c r="N3" s="25"/>
      <c r="O3" s="25"/>
    </row>
    <row r="4" spans="1:15" ht="48" customHeight="1">
      <c r="A4" s="104" t="s">
        <v>136</v>
      </c>
      <c r="B4" s="105"/>
      <c r="C4" s="106"/>
      <c r="D4" s="161" t="s">
        <v>137</v>
      </c>
      <c r="E4" s="156" t="s">
        <v>0</v>
      </c>
      <c r="F4" s="117" t="s">
        <v>62</v>
      </c>
      <c r="G4" s="117" t="s">
        <v>63</v>
      </c>
      <c r="H4" s="117"/>
      <c r="I4" s="117"/>
      <c r="J4" s="117"/>
      <c r="K4" s="117"/>
      <c r="L4" s="117"/>
      <c r="M4" s="117"/>
      <c r="N4" s="164"/>
      <c r="O4" s="158" t="s">
        <v>18</v>
      </c>
    </row>
    <row r="5" spans="1:15" ht="13.5">
      <c r="A5" s="98" t="s">
        <v>37</v>
      </c>
      <c r="B5" s="97" t="s">
        <v>38</v>
      </c>
      <c r="C5" s="120" t="s">
        <v>39</v>
      </c>
      <c r="D5" s="162"/>
      <c r="E5" s="157"/>
      <c r="F5" s="152"/>
      <c r="G5" s="152"/>
      <c r="H5" s="152"/>
      <c r="I5" s="154"/>
      <c r="J5" s="154"/>
      <c r="K5" s="152"/>
      <c r="L5" s="152"/>
      <c r="M5" s="152"/>
      <c r="N5" s="165"/>
      <c r="O5" s="159"/>
    </row>
    <row r="6" spans="1:15" ht="13.5">
      <c r="A6" s="98"/>
      <c r="B6" s="97"/>
      <c r="C6" s="120"/>
      <c r="D6" s="162"/>
      <c r="E6" s="157"/>
      <c r="F6" s="152"/>
      <c r="G6" s="152"/>
      <c r="H6" s="152"/>
      <c r="I6" s="154"/>
      <c r="J6" s="154"/>
      <c r="K6" s="152"/>
      <c r="L6" s="152"/>
      <c r="M6" s="152"/>
      <c r="N6" s="165"/>
      <c r="O6" s="159"/>
    </row>
    <row r="7" spans="1:15" ht="18.75" customHeight="1" thickBot="1">
      <c r="A7" s="99"/>
      <c r="B7" s="100"/>
      <c r="C7" s="121"/>
      <c r="D7" s="163"/>
      <c r="E7" s="178"/>
      <c r="F7" s="153"/>
      <c r="G7" s="153"/>
      <c r="H7" s="153"/>
      <c r="I7" s="155"/>
      <c r="J7" s="155"/>
      <c r="K7" s="153"/>
      <c r="L7" s="153"/>
      <c r="M7" s="153"/>
      <c r="N7" s="166"/>
      <c r="O7" s="160"/>
    </row>
    <row r="8" spans="1:15" ht="21" customHeight="1">
      <c r="A8" s="107" t="s">
        <v>14</v>
      </c>
      <c r="B8" s="96" t="s">
        <v>40</v>
      </c>
      <c r="C8" s="7" t="s">
        <v>41</v>
      </c>
      <c r="D8" s="8">
        <v>246</v>
      </c>
      <c r="E8" s="9">
        <v>166</v>
      </c>
      <c r="F8" s="9">
        <v>68</v>
      </c>
      <c r="G8" s="9">
        <v>76</v>
      </c>
      <c r="H8" s="9"/>
      <c r="I8" s="9"/>
      <c r="J8" s="9"/>
      <c r="K8" s="9"/>
      <c r="L8" s="9"/>
      <c r="M8" s="9"/>
      <c r="N8" s="37"/>
      <c r="O8" s="73">
        <f aca="true" t="shared" si="0" ref="O8:O53">SUM(D8:N8)</f>
        <v>556</v>
      </c>
    </row>
    <row r="9" spans="1:15" ht="21" customHeight="1">
      <c r="A9" s="108"/>
      <c r="B9" s="97"/>
      <c r="C9" s="10" t="s">
        <v>42</v>
      </c>
      <c r="D9" s="11">
        <v>15</v>
      </c>
      <c r="E9" s="12">
        <v>19</v>
      </c>
      <c r="F9" s="12">
        <v>7</v>
      </c>
      <c r="G9" s="12">
        <v>0</v>
      </c>
      <c r="H9" s="12"/>
      <c r="I9" s="12"/>
      <c r="J9" s="12"/>
      <c r="K9" s="12"/>
      <c r="L9" s="12"/>
      <c r="M9" s="12"/>
      <c r="N9" s="32"/>
      <c r="O9" s="74">
        <f t="shared" si="0"/>
        <v>41</v>
      </c>
    </row>
    <row r="10" spans="1:15" ht="21" customHeight="1">
      <c r="A10" s="108"/>
      <c r="B10" s="97"/>
      <c r="C10" s="10" t="s">
        <v>43</v>
      </c>
      <c r="D10" s="11">
        <f>SUM(D8:D9)</f>
        <v>261</v>
      </c>
      <c r="E10" s="12">
        <f>SUM(E8:E9)</f>
        <v>185</v>
      </c>
      <c r="F10" s="12">
        <f>SUM(F8:F9)</f>
        <v>75</v>
      </c>
      <c r="G10" s="12">
        <f>SUM(G8:G9)</f>
        <v>76</v>
      </c>
      <c r="H10" s="12"/>
      <c r="I10" s="12"/>
      <c r="J10" s="12"/>
      <c r="K10" s="12"/>
      <c r="L10" s="12"/>
      <c r="M10" s="12"/>
      <c r="N10" s="32"/>
      <c r="O10" s="74">
        <f t="shared" si="0"/>
        <v>597</v>
      </c>
    </row>
    <row r="11" spans="1:15" ht="21" customHeight="1">
      <c r="A11" s="108"/>
      <c r="B11" s="97" t="s">
        <v>44</v>
      </c>
      <c r="C11" s="10" t="s">
        <v>41</v>
      </c>
      <c r="D11" s="11">
        <v>632</v>
      </c>
      <c r="E11" s="12">
        <v>247</v>
      </c>
      <c r="F11" s="12">
        <v>102</v>
      </c>
      <c r="G11" s="12">
        <v>167</v>
      </c>
      <c r="H11" s="12"/>
      <c r="I11" s="12"/>
      <c r="J11" s="12"/>
      <c r="K11" s="12"/>
      <c r="L11" s="12"/>
      <c r="M11" s="12"/>
      <c r="N11" s="32"/>
      <c r="O11" s="75">
        <f t="shared" si="0"/>
        <v>1148</v>
      </c>
    </row>
    <row r="12" spans="1:15" ht="21" customHeight="1">
      <c r="A12" s="108"/>
      <c r="B12" s="97"/>
      <c r="C12" s="10" t="s">
        <v>42</v>
      </c>
      <c r="D12" s="11">
        <v>3</v>
      </c>
      <c r="E12" s="12">
        <v>2</v>
      </c>
      <c r="F12" s="12">
        <v>3</v>
      </c>
      <c r="G12" s="12">
        <v>0</v>
      </c>
      <c r="H12" s="12"/>
      <c r="I12" s="12"/>
      <c r="J12" s="12"/>
      <c r="K12" s="12"/>
      <c r="L12" s="12"/>
      <c r="M12" s="12"/>
      <c r="N12" s="32"/>
      <c r="O12" s="74">
        <f t="shared" si="0"/>
        <v>8</v>
      </c>
    </row>
    <row r="13" spans="1:15" ht="21" customHeight="1">
      <c r="A13" s="108"/>
      <c r="B13" s="97"/>
      <c r="C13" s="10" t="s">
        <v>43</v>
      </c>
      <c r="D13" s="11">
        <f>SUM(D11:D12)</f>
        <v>635</v>
      </c>
      <c r="E13" s="12">
        <f>SUM(E11:E12)</f>
        <v>249</v>
      </c>
      <c r="F13" s="12">
        <f>SUM(F11:F12)</f>
        <v>105</v>
      </c>
      <c r="G13" s="12">
        <f>SUM(G11:G12)</f>
        <v>167</v>
      </c>
      <c r="H13" s="12"/>
      <c r="I13" s="12"/>
      <c r="J13" s="12"/>
      <c r="K13" s="12"/>
      <c r="L13" s="12"/>
      <c r="M13" s="12"/>
      <c r="N13" s="32"/>
      <c r="O13" s="75">
        <f t="shared" si="0"/>
        <v>1156</v>
      </c>
    </row>
    <row r="14" spans="1:15" ht="21" customHeight="1">
      <c r="A14" s="108"/>
      <c r="B14" s="97" t="s">
        <v>45</v>
      </c>
      <c r="C14" s="10" t="s">
        <v>41</v>
      </c>
      <c r="D14" s="11">
        <v>0</v>
      </c>
      <c r="E14" s="12">
        <v>4</v>
      </c>
      <c r="F14" s="12">
        <v>2</v>
      </c>
      <c r="G14" s="12">
        <v>0</v>
      </c>
      <c r="H14" s="12"/>
      <c r="I14" s="12"/>
      <c r="J14" s="12"/>
      <c r="K14" s="12"/>
      <c r="L14" s="12"/>
      <c r="M14" s="12"/>
      <c r="N14" s="32"/>
      <c r="O14" s="74">
        <f t="shared" si="0"/>
        <v>6</v>
      </c>
    </row>
    <row r="15" spans="1:15" ht="21" customHeight="1">
      <c r="A15" s="108"/>
      <c r="B15" s="97"/>
      <c r="C15" s="10" t="s">
        <v>42</v>
      </c>
      <c r="D15" s="11">
        <v>1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/>
      <c r="N15" s="32"/>
      <c r="O15" s="75">
        <f t="shared" si="0"/>
        <v>1</v>
      </c>
    </row>
    <row r="16" spans="1:15" ht="21" customHeight="1">
      <c r="A16" s="108"/>
      <c r="B16" s="97"/>
      <c r="C16" s="10" t="s">
        <v>43</v>
      </c>
      <c r="D16" s="11">
        <f>SUM(D14:D15)</f>
        <v>1</v>
      </c>
      <c r="E16" s="11">
        <f>SUM(E14:E15)</f>
        <v>4</v>
      </c>
      <c r="F16" s="11">
        <f>SUM(F14:F15)</f>
        <v>2</v>
      </c>
      <c r="G16" s="11">
        <f>SUM(G14:G15)</f>
        <v>0</v>
      </c>
      <c r="H16" s="11"/>
      <c r="I16" s="11"/>
      <c r="J16" s="11"/>
      <c r="K16" s="11"/>
      <c r="L16" s="11"/>
      <c r="M16" s="11"/>
      <c r="N16" s="54"/>
      <c r="O16" s="74">
        <f t="shared" si="0"/>
        <v>7</v>
      </c>
    </row>
    <row r="17" spans="1:15" ht="21" customHeight="1">
      <c r="A17" s="108"/>
      <c r="B17" s="97" t="s">
        <v>21</v>
      </c>
      <c r="C17" s="10" t="s">
        <v>41</v>
      </c>
      <c r="D17" s="11">
        <f>D8+D11+D14</f>
        <v>878</v>
      </c>
      <c r="E17" s="11">
        <f aca="true" t="shared" si="1" ref="E17:G18">E8+E11+E14</f>
        <v>417</v>
      </c>
      <c r="F17" s="11">
        <f t="shared" si="1"/>
        <v>172</v>
      </c>
      <c r="G17" s="11">
        <f t="shared" si="1"/>
        <v>243</v>
      </c>
      <c r="H17" s="11"/>
      <c r="I17" s="11"/>
      <c r="J17" s="11"/>
      <c r="K17" s="11"/>
      <c r="L17" s="11"/>
      <c r="M17" s="11"/>
      <c r="N17" s="54"/>
      <c r="O17" s="75">
        <f t="shared" si="0"/>
        <v>1710</v>
      </c>
    </row>
    <row r="18" spans="1:15" ht="21" customHeight="1">
      <c r="A18" s="108"/>
      <c r="B18" s="97"/>
      <c r="C18" s="10" t="s">
        <v>42</v>
      </c>
      <c r="D18" s="11">
        <f>D9+D12+D15</f>
        <v>19</v>
      </c>
      <c r="E18" s="11">
        <f t="shared" si="1"/>
        <v>21</v>
      </c>
      <c r="F18" s="11">
        <f t="shared" si="1"/>
        <v>10</v>
      </c>
      <c r="G18" s="11">
        <f t="shared" si="1"/>
        <v>0</v>
      </c>
      <c r="H18" s="11"/>
      <c r="I18" s="11"/>
      <c r="J18" s="11"/>
      <c r="K18" s="11"/>
      <c r="L18" s="11"/>
      <c r="M18" s="11"/>
      <c r="N18" s="54"/>
      <c r="O18" s="74">
        <f t="shared" si="0"/>
        <v>50</v>
      </c>
    </row>
    <row r="19" spans="1:15" ht="21" customHeight="1" thickBot="1">
      <c r="A19" s="109"/>
      <c r="B19" s="100"/>
      <c r="C19" s="13" t="s">
        <v>43</v>
      </c>
      <c r="D19" s="14">
        <f>SUM(D17:D18)</f>
        <v>897</v>
      </c>
      <c r="E19" s="44">
        <f>SUM(E17:E18)</f>
        <v>438</v>
      </c>
      <c r="F19" s="44">
        <f>SUM(F17:F18)</f>
        <v>182</v>
      </c>
      <c r="G19" s="44">
        <f>SUM(G17:G18)</f>
        <v>243</v>
      </c>
      <c r="H19" s="44"/>
      <c r="I19" s="44"/>
      <c r="J19" s="44"/>
      <c r="K19" s="44"/>
      <c r="L19" s="44"/>
      <c r="M19" s="44"/>
      <c r="N19" s="55"/>
      <c r="O19" s="75">
        <f t="shared" si="0"/>
        <v>1760</v>
      </c>
    </row>
    <row r="20" spans="1:15" ht="21" customHeight="1">
      <c r="A20" s="107" t="s">
        <v>22</v>
      </c>
      <c r="B20" s="96" t="s">
        <v>40</v>
      </c>
      <c r="C20" s="7" t="s">
        <v>41</v>
      </c>
      <c r="D20" s="8">
        <v>3</v>
      </c>
      <c r="E20" s="9">
        <v>14</v>
      </c>
      <c r="F20" s="9">
        <v>5</v>
      </c>
      <c r="G20" s="9">
        <v>5</v>
      </c>
      <c r="H20" s="9"/>
      <c r="I20" s="9"/>
      <c r="J20" s="9"/>
      <c r="K20" s="9"/>
      <c r="L20" s="9"/>
      <c r="M20" s="9"/>
      <c r="N20" s="37"/>
      <c r="O20" s="73">
        <f t="shared" si="0"/>
        <v>27</v>
      </c>
    </row>
    <row r="21" spans="1:15" ht="21" customHeight="1">
      <c r="A21" s="108"/>
      <c r="B21" s="97"/>
      <c r="C21" s="10" t="s">
        <v>42</v>
      </c>
      <c r="D21" s="11">
        <v>10</v>
      </c>
      <c r="E21" s="12">
        <v>0</v>
      </c>
      <c r="F21" s="12">
        <v>0</v>
      </c>
      <c r="G21" s="12">
        <v>0</v>
      </c>
      <c r="H21" s="12"/>
      <c r="I21" s="12"/>
      <c r="J21" s="12"/>
      <c r="K21" s="12"/>
      <c r="L21" s="12"/>
      <c r="M21" s="12"/>
      <c r="N21" s="32"/>
      <c r="O21" s="74">
        <f t="shared" si="0"/>
        <v>10</v>
      </c>
    </row>
    <row r="22" spans="1:15" ht="21" customHeight="1">
      <c r="A22" s="108"/>
      <c r="B22" s="97"/>
      <c r="C22" s="10" t="s">
        <v>43</v>
      </c>
      <c r="D22" s="11">
        <f>SUM(D20:D21)</f>
        <v>13</v>
      </c>
      <c r="E22" s="12">
        <f>SUM(E20:E21)</f>
        <v>14</v>
      </c>
      <c r="F22" s="12">
        <f>SUM(F20:F21)</f>
        <v>5</v>
      </c>
      <c r="G22" s="12">
        <f>SUM(G20:G21)</f>
        <v>5</v>
      </c>
      <c r="H22" s="12"/>
      <c r="I22" s="12"/>
      <c r="J22" s="12"/>
      <c r="K22" s="12"/>
      <c r="L22" s="12"/>
      <c r="M22" s="12"/>
      <c r="N22" s="32"/>
      <c r="O22" s="75">
        <f t="shared" si="0"/>
        <v>37</v>
      </c>
    </row>
    <row r="23" spans="1:15" ht="21" customHeight="1">
      <c r="A23" s="108"/>
      <c r="B23" s="97" t="s">
        <v>44</v>
      </c>
      <c r="C23" s="10" t="s">
        <v>41</v>
      </c>
      <c r="D23" s="11">
        <v>29</v>
      </c>
      <c r="E23" s="12">
        <v>16</v>
      </c>
      <c r="F23" s="12">
        <v>6</v>
      </c>
      <c r="G23" s="12">
        <v>6</v>
      </c>
      <c r="H23" s="12"/>
      <c r="I23" s="12"/>
      <c r="J23" s="12"/>
      <c r="K23" s="12"/>
      <c r="L23" s="12"/>
      <c r="M23" s="12"/>
      <c r="N23" s="32"/>
      <c r="O23" s="74">
        <f t="shared" si="0"/>
        <v>57</v>
      </c>
    </row>
    <row r="24" spans="1:15" ht="21" customHeight="1">
      <c r="A24" s="108"/>
      <c r="B24" s="97"/>
      <c r="C24" s="10" t="s">
        <v>42</v>
      </c>
      <c r="D24" s="11">
        <v>4</v>
      </c>
      <c r="E24" s="12">
        <v>0</v>
      </c>
      <c r="F24" s="12">
        <v>0</v>
      </c>
      <c r="G24" s="12">
        <v>0</v>
      </c>
      <c r="H24" s="12"/>
      <c r="I24" s="12"/>
      <c r="J24" s="12"/>
      <c r="K24" s="12"/>
      <c r="L24" s="12"/>
      <c r="M24" s="12"/>
      <c r="N24" s="32"/>
      <c r="O24" s="75">
        <f t="shared" si="0"/>
        <v>4</v>
      </c>
    </row>
    <row r="25" spans="1:15" ht="21" customHeight="1">
      <c r="A25" s="108"/>
      <c r="B25" s="97"/>
      <c r="C25" s="10" t="s">
        <v>43</v>
      </c>
      <c r="D25" s="11">
        <f>SUM(D23:D24)</f>
        <v>33</v>
      </c>
      <c r="E25" s="12">
        <f>SUM(E23:E24)</f>
        <v>16</v>
      </c>
      <c r="F25" s="12">
        <f>SUM(F23:F24)</f>
        <v>6</v>
      </c>
      <c r="G25" s="12">
        <f>SUM(G23:G24)</f>
        <v>6</v>
      </c>
      <c r="H25" s="12"/>
      <c r="I25" s="12"/>
      <c r="J25" s="12"/>
      <c r="K25" s="12"/>
      <c r="L25" s="12"/>
      <c r="M25" s="12"/>
      <c r="N25" s="32"/>
      <c r="O25" s="74">
        <f t="shared" si="0"/>
        <v>61</v>
      </c>
    </row>
    <row r="26" spans="1:15" ht="21" customHeight="1">
      <c r="A26" s="108"/>
      <c r="B26" s="97" t="s">
        <v>21</v>
      </c>
      <c r="C26" s="10" t="s">
        <v>41</v>
      </c>
      <c r="D26" s="11">
        <f aca="true" t="shared" si="2" ref="D26:G28">D20+D23</f>
        <v>32</v>
      </c>
      <c r="E26" s="11">
        <f t="shared" si="2"/>
        <v>30</v>
      </c>
      <c r="F26" s="11">
        <f t="shared" si="2"/>
        <v>11</v>
      </c>
      <c r="G26" s="11">
        <v>11</v>
      </c>
      <c r="H26" s="11"/>
      <c r="I26" s="11"/>
      <c r="J26" s="11"/>
      <c r="K26" s="11"/>
      <c r="L26" s="11"/>
      <c r="M26" s="11"/>
      <c r="N26" s="54"/>
      <c r="O26" s="75">
        <f t="shared" si="0"/>
        <v>84</v>
      </c>
    </row>
    <row r="27" spans="1:15" ht="21" customHeight="1">
      <c r="A27" s="108"/>
      <c r="B27" s="97"/>
      <c r="C27" s="10" t="s">
        <v>42</v>
      </c>
      <c r="D27" s="11">
        <f t="shared" si="2"/>
        <v>14</v>
      </c>
      <c r="E27" s="11">
        <f t="shared" si="2"/>
        <v>0</v>
      </c>
      <c r="F27" s="11">
        <f t="shared" si="2"/>
        <v>0</v>
      </c>
      <c r="G27" s="11">
        <f t="shared" si="2"/>
        <v>0</v>
      </c>
      <c r="H27" s="11"/>
      <c r="I27" s="11"/>
      <c r="J27" s="11"/>
      <c r="K27" s="11"/>
      <c r="L27" s="11"/>
      <c r="M27" s="11"/>
      <c r="N27" s="54"/>
      <c r="O27" s="74">
        <f t="shared" si="0"/>
        <v>14</v>
      </c>
    </row>
    <row r="28" spans="1:15" ht="21" customHeight="1" thickBot="1">
      <c r="A28" s="109"/>
      <c r="B28" s="100"/>
      <c r="C28" s="13" t="s">
        <v>43</v>
      </c>
      <c r="D28" s="11">
        <f t="shared" si="2"/>
        <v>46</v>
      </c>
      <c r="E28" s="11">
        <f t="shared" si="2"/>
        <v>30</v>
      </c>
      <c r="F28" s="11">
        <f t="shared" si="2"/>
        <v>11</v>
      </c>
      <c r="G28" s="11">
        <f t="shared" si="2"/>
        <v>11</v>
      </c>
      <c r="H28" s="11"/>
      <c r="I28" s="11"/>
      <c r="J28" s="11"/>
      <c r="K28" s="11"/>
      <c r="L28" s="11"/>
      <c r="M28" s="11"/>
      <c r="N28" s="54"/>
      <c r="O28" s="75">
        <f t="shared" si="0"/>
        <v>98</v>
      </c>
    </row>
    <row r="29" spans="1:15" ht="21" customHeight="1">
      <c r="A29" s="107" t="s">
        <v>23</v>
      </c>
      <c r="B29" s="96" t="s">
        <v>40</v>
      </c>
      <c r="C29" s="7" t="s">
        <v>41</v>
      </c>
      <c r="D29" s="8">
        <v>1329</v>
      </c>
      <c r="E29" s="9">
        <v>701</v>
      </c>
      <c r="F29" s="9">
        <v>269</v>
      </c>
      <c r="G29" s="9">
        <v>330</v>
      </c>
      <c r="H29" s="9"/>
      <c r="I29" s="9"/>
      <c r="J29" s="9"/>
      <c r="K29" s="9"/>
      <c r="L29" s="9"/>
      <c r="M29" s="9"/>
      <c r="N29" s="37"/>
      <c r="O29" s="73">
        <f t="shared" si="0"/>
        <v>2629</v>
      </c>
    </row>
    <row r="30" spans="1:15" ht="21" customHeight="1">
      <c r="A30" s="108"/>
      <c r="B30" s="97"/>
      <c r="C30" s="10" t="s">
        <v>42</v>
      </c>
      <c r="D30" s="11">
        <v>0</v>
      </c>
      <c r="E30" s="12">
        <v>4</v>
      </c>
      <c r="F30" s="12">
        <v>1</v>
      </c>
      <c r="G30" s="12">
        <v>0</v>
      </c>
      <c r="H30" s="12"/>
      <c r="I30" s="12"/>
      <c r="J30" s="12"/>
      <c r="K30" s="12"/>
      <c r="L30" s="12"/>
      <c r="M30" s="12"/>
      <c r="N30" s="32"/>
      <c r="O30" s="74">
        <f t="shared" si="0"/>
        <v>5</v>
      </c>
    </row>
    <row r="31" spans="1:15" ht="21" customHeight="1">
      <c r="A31" s="108"/>
      <c r="B31" s="97"/>
      <c r="C31" s="10" t="s">
        <v>43</v>
      </c>
      <c r="D31" s="11">
        <f>SUM(D29:D30)</f>
        <v>1329</v>
      </c>
      <c r="E31" s="12">
        <f>SUM(E29:E30)</f>
        <v>705</v>
      </c>
      <c r="F31" s="12">
        <f>SUM(F29:F30)</f>
        <v>270</v>
      </c>
      <c r="G31" s="12">
        <f>SUM(G29:G30)</f>
        <v>330</v>
      </c>
      <c r="H31" s="12"/>
      <c r="I31" s="12"/>
      <c r="J31" s="12"/>
      <c r="K31" s="12"/>
      <c r="L31" s="12"/>
      <c r="M31" s="12"/>
      <c r="N31" s="32"/>
      <c r="O31" s="75">
        <f t="shared" si="0"/>
        <v>2634</v>
      </c>
    </row>
    <row r="32" spans="1:15" ht="21" customHeight="1">
      <c r="A32" s="108"/>
      <c r="B32" s="97" t="s">
        <v>44</v>
      </c>
      <c r="C32" s="10" t="s">
        <v>41</v>
      </c>
      <c r="D32" s="11">
        <v>2189</v>
      </c>
      <c r="E32" s="12">
        <v>1192</v>
      </c>
      <c r="F32" s="12">
        <v>488</v>
      </c>
      <c r="G32" s="12">
        <v>501</v>
      </c>
      <c r="H32" s="12"/>
      <c r="I32" s="12"/>
      <c r="J32" s="12"/>
      <c r="K32" s="12"/>
      <c r="L32" s="12"/>
      <c r="M32" s="12"/>
      <c r="N32" s="32"/>
      <c r="O32" s="74">
        <f t="shared" si="0"/>
        <v>4370</v>
      </c>
    </row>
    <row r="33" spans="1:15" ht="21" customHeight="1">
      <c r="A33" s="108"/>
      <c r="B33" s="97"/>
      <c r="C33" s="10" t="s">
        <v>42</v>
      </c>
      <c r="D33" s="11">
        <v>11</v>
      </c>
      <c r="E33" s="12">
        <v>7</v>
      </c>
      <c r="F33" s="12">
        <v>2</v>
      </c>
      <c r="G33" s="12">
        <v>2</v>
      </c>
      <c r="H33" s="12"/>
      <c r="I33" s="12"/>
      <c r="J33" s="12"/>
      <c r="K33" s="12"/>
      <c r="L33" s="12"/>
      <c r="M33" s="12"/>
      <c r="N33" s="32"/>
      <c r="O33" s="75">
        <f t="shared" si="0"/>
        <v>22</v>
      </c>
    </row>
    <row r="34" spans="1:15" ht="21" customHeight="1">
      <c r="A34" s="108"/>
      <c r="B34" s="97"/>
      <c r="C34" s="10" t="s">
        <v>43</v>
      </c>
      <c r="D34" s="11">
        <f>SUM(D32:D33)</f>
        <v>2200</v>
      </c>
      <c r="E34" s="12">
        <f>SUM(E32:E33)</f>
        <v>1199</v>
      </c>
      <c r="F34" s="12">
        <f>SUM(F32:F33)</f>
        <v>490</v>
      </c>
      <c r="G34" s="12">
        <f>SUM(G32:G33)</f>
        <v>503</v>
      </c>
      <c r="H34" s="12"/>
      <c r="I34" s="12"/>
      <c r="J34" s="12"/>
      <c r="K34" s="12"/>
      <c r="L34" s="12"/>
      <c r="M34" s="12"/>
      <c r="N34" s="32"/>
      <c r="O34" s="74">
        <f t="shared" si="0"/>
        <v>4392</v>
      </c>
    </row>
    <row r="35" spans="1:15" ht="21" customHeight="1">
      <c r="A35" s="108"/>
      <c r="B35" s="97" t="s">
        <v>21</v>
      </c>
      <c r="C35" s="10" t="s">
        <v>41</v>
      </c>
      <c r="D35" s="11">
        <f aca="true" t="shared" si="3" ref="D35:G37">D29+D32</f>
        <v>3518</v>
      </c>
      <c r="E35" s="11">
        <f t="shared" si="3"/>
        <v>1893</v>
      </c>
      <c r="F35" s="11">
        <f t="shared" si="3"/>
        <v>757</v>
      </c>
      <c r="G35" s="11">
        <f t="shared" si="3"/>
        <v>831</v>
      </c>
      <c r="H35" s="11"/>
      <c r="I35" s="11"/>
      <c r="J35" s="11"/>
      <c r="K35" s="11"/>
      <c r="L35" s="11"/>
      <c r="M35" s="11"/>
      <c r="N35" s="54"/>
      <c r="O35" s="75">
        <f t="shared" si="0"/>
        <v>6999</v>
      </c>
    </row>
    <row r="36" spans="1:15" ht="21" customHeight="1">
      <c r="A36" s="108"/>
      <c r="B36" s="97"/>
      <c r="C36" s="10" t="s">
        <v>42</v>
      </c>
      <c r="D36" s="11">
        <f t="shared" si="3"/>
        <v>11</v>
      </c>
      <c r="E36" s="11">
        <f t="shared" si="3"/>
        <v>11</v>
      </c>
      <c r="F36" s="11">
        <f t="shared" si="3"/>
        <v>3</v>
      </c>
      <c r="G36" s="11">
        <f t="shared" si="3"/>
        <v>2</v>
      </c>
      <c r="H36" s="11"/>
      <c r="I36" s="11"/>
      <c r="J36" s="11"/>
      <c r="K36" s="11"/>
      <c r="L36" s="11"/>
      <c r="M36" s="11"/>
      <c r="N36" s="54"/>
      <c r="O36" s="74">
        <f t="shared" si="0"/>
        <v>27</v>
      </c>
    </row>
    <row r="37" spans="1:15" ht="21" customHeight="1" thickBot="1">
      <c r="A37" s="109"/>
      <c r="B37" s="100"/>
      <c r="C37" s="13" t="s">
        <v>43</v>
      </c>
      <c r="D37" s="11">
        <f t="shared" si="3"/>
        <v>3529</v>
      </c>
      <c r="E37" s="11">
        <f t="shared" si="3"/>
        <v>1904</v>
      </c>
      <c r="F37" s="11">
        <f t="shared" si="3"/>
        <v>760</v>
      </c>
      <c r="G37" s="11">
        <f t="shared" si="3"/>
        <v>833</v>
      </c>
      <c r="H37" s="11"/>
      <c r="I37" s="11"/>
      <c r="J37" s="11"/>
      <c r="K37" s="11"/>
      <c r="L37" s="11"/>
      <c r="M37" s="11"/>
      <c r="N37" s="54"/>
      <c r="O37" s="75">
        <f t="shared" si="0"/>
        <v>7026</v>
      </c>
    </row>
    <row r="38" spans="1:15" ht="21" customHeight="1">
      <c r="A38" s="125" t="s">
        <v>46</v>
      </c>
      <c r="B38" s="126"/>
      <c r="C38" s="7" t="s">
        <v>41</v>
      </c>
      <c r="D38" s="8">
        <v>143</v>
      </c>
      <c r="E38" s="9">
        <v>138</v>
      </c>
      <c r="F38" s="9">
        <v>45</v>
      </c>
      <c r="G38" s="9">
        <v>32</v>
      </c>
      <c r="H38" s="9"/>
      <c r="I38" s="9"/>
      <c r="J38" s="9"/>
      <c r="K38" s="9"/>
      <c r="L38" s="9"/>
      <c r="M38" s="9"/>
      <c r="N38" s="37"/>
      <c r="O38" s="73">
        <f t="shared" si="0"/>
        <v>358</v>
      </c>
    </row>
    <row r="39" spans="1:15" ht="21" customHeight="1">
      <c r="A39" s="127"/>
      <c r="B39" s="128"/>
      <c r="C39" s="10" t="s">
        <v>42</v>
      </c>
      <c r="D39" s="11">
        <v>8</v>
      </c>
      <c r="E39" s="12">
        <v>12</v>
      </c>
      <c r="F39" s="12">
        <v>4</v>
      </c>
      <c r="G39" s="12">
        <v>1</v>
      </c>
      <c r="H39" s="12"/>
      <c r="I39" s="12"/>
      <c r="J39" s="12"/>
      <c r="K39" s="12"/>
      <c r="L39" s="12"/>
      <c r="M39" s="12"/>
      <c r="N39" s="32"/>
      <c r="O39" s="74">
        <f t="shared" si="0"/>
        <v>25</v>
      </c>
    </row>
    <row r="40" spans="1:15" ht="21" customHeight="1" thickBot="1">
      <c r="A40" s="129"/>
      <c r="B40" s="130"/>
      <c r="C40" s="13" t="s">
        <v>43</v>
      </c>
      <c r="D40" s="14">
        <f>SUM(D38:D39)</f>
        <v>151</v>
      </c>
      <c r="E40" s="44">
        <f>SUM(E38:E39)</f>
        <v>150</v>
      </c>
      <c r="F40" s="44">
        <f>SUM(F38:F39)</f>
        <v>49</v>
      </c>
      <c r="G40" s="44">
        <f>SUM(G38:G39)</f>
        <v>33</v>
      </c>
      <c r="H40" s="44"/>
      <c r="I40" s="44"/>
      <c r="J40" s="44"/>
      <c r="K40" s="44"/>
      <c r="L40" s="44"/>
      <c r="M40" s="44"/>
      <c r="N40" s="55"/>
      <c r="O40" s="75">
        <f t="shared" si="0"/>
        <v>383</v>
      </c>
    </row>
    <row r="41" spans="1:15" ht="21" customHeight="1">
      <c r="A41" s="125" t="s">
        <v>47</v>
      </c>
      <c r="B41" s="126"/>
      <c r="C41" s="7" t="s">
        <v>41</v>
      </c>
      <c r="D41" s="8">
        <v>77</v>
      </c>
      <c r="E41" s="9">
        <v>53</v>
      </c>
      <c r="F41" s="9">
        <v>13</v>
      </c>
      <c r="G41" s="9">
        <v>30</v>
      </c>
      <c r="H41" s="9"/>
      <c r="I41" s="9"/>
      <c r="J41" s="9"/>
      <c r="K41" s="9"/>
      <c r="L41" s="9"/>
      <c r="M41" s="9"/>
      <c r="N41" s="37"/>
      <c r="O41" s="73">
        <f t="shared" si="0"/>
        <v>173</v>
      </c>
    </row>
    <row r="42" spans="1:15" ht="21" customHeight="1">
      <c r="A42" s="127"/>
      <c r="B42" s="128"/>
      <c r="C42" s="10" t="s">
        <v>42</v>
      </c>
      <c r="D42" s="11">
        <v>0</v>
      </c>
      <c r="E42" s="12">
        <v>0</v>
      </c>
      <c r="F42" s="12">
        <v>0</v>
      </c>
      <c r="G42" s="12">
        <v>0</v>
      </c>
      <c r="H42" s="12"/>
      <c r="I42" s="12"/>
      <c r="J42" s="12"/>
      <c r="K42" s="12"/>
      <c r="L42" s="12"/>
      <c r="M42" s="12"/>
      <c r="N42" s="32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>SUM(D41:D42)</f>
        <v>77</v>
      </c>
      <c r="E43" s="44">
        <f>SUM(E41:E42)</f>
        <v>53</v>
      </c>
      <c r="F43" s="44">
        <f>SUM(F41:F42)</f>
        <v>13</v>
      </c>
      <c r="G43" s="44">
        <f>SUM(G41:G42)</f>
        <v>30</v>
      </c>
      <c r="H43" s="44"/>
      <c r="I43" s="44"/>
      <c r="J43" s="44"/>
      <c r="K43" s="44"/>
      <c r="L43" s="44"/>
      <c r="M43" s="44"/>
      <c r="N43" s="55"/>
      <c r="O43" s="75">
        <f t="shared" si="0"/>
        <v>173</v>
      </c>
    </row>
    <row r="44" spans="1:15" ht="21" customHeight="1" thickBot="1">
      <c r="A44" s="138" t="s">
        <v>48</v>
      </c>
      <c r="B44" s="139"/>
      <c r="C44" s="140"/>
      <c r="D44" s="15">
        <f>SUM(D43+D40+D37+D28+D19)</f>
        <v>4700</v>
      </c>
      <c r="E44" s="16">
        <f>SUM(E43+E40+E37+E28+E19)</f>
        <v>2575</v>
      </c>
      <c r="F44" s="16">
        <f>SUM(F43+F40+F37+F28+F19)</f>
        <v>1015</v>
      </c>
      <c r="G44" s="16">
        <f>SUM(G43+G40+G37+G28+G19)</f>
        <v>1150</v>
      </c>
      <c r="H44" s="16"/>
      <c r="I44" s="16"/>
      <c r="J44" s="16"/>
      <c r="K44" s="16"/>
      <c r="L44" s="16"/>
      <c r="M44" s="16"/>
      <c r="N44" s="39"/>
      <c r="O44" s="73">
        <f t="shared" si="0"/>
        <v>9440</v>
      </c>
    </row>
    <row r="45" spans="1:15" ht="21" customHeight="1" thickBot="1">
      <c r="A45" s="138" t="s">
        <v>27</v>
      </c>
      <c r="B45" s="139"/>
      <c r="C45" s="140"/>
      <c r="D45" s="15">
        <v>58</v>
      </c>
      <c r="E45" s="16">
        <v>16</v>
      </c>
      <c r="F45" s="16">
        <v>12</v>
      </c>
      <c r="G45" s="16">
        <v>14</v>
      </c>
      <c r="H45" s="16"/>
      <c r="I45" s="16"/>
      <c r="J45" s="16"/>
      <c r="K45" s="16"/>
      <c r="L45" s="16"/>
      <c r="M45" s="16"/>
      <c r="N45" s="39"/>
      <c r="O45" s="73">
        <f t="shared" si="0"/>
        <v>100</v>
      </c>
    </row>
    <row r="46" spans="1:15" ht="21" customHeight="1" thickBot="1">
      <c r="A46" s="138" t="s">
        <v>49</v>
      </c>
      <c r="B46" s="139"/>
      <c r="C46" s="140"/>
      <c r="D46" s="15">
        <f>SUM(D44:D45)</f>
        <v>4758</v>
      </c>
      <c r="E46" s="16">
        <f>SUM(E44:E45)</f>
        <v>2591</v>
      </c>
      <c r="F46" s="16">
        <f>SUM(F44:F45)</f>
        <v>1027</v>
      </c>
      <c r="G46" s="16">
        <f>SUM(G44:G45)</f>
        <v>1164</v>
      </c>
      <c r="H46" s="16"/>
      <c r="I46" s="16"/>
      <c r="J46" s="16"/>
      <c r="K46" s="16"/>
      <c r="L46" s="16"/>
      <c r="M46" s="16"/>
      <c r="N46" s="39"/>
      <c r="O46" s="73">
        <f t="shared" si="0"/>
        <v>9540</v>
      </c>
    </row>
    <row r="47" spans="1:15" ht="21" customHeight="1">
      <c r="A47" s="141" t="s">
        <v>29</v>
      </c>
      <c r="B47" s="131" t="s">
        <v>50</v>
      </c>
      <c r="C47" s="17" t="s">
        <v>51</v>
      </c>
      <c r="D47" s="18">
        <v>2152</v>
      </c>
      <c r="E47" s="19">
        <v>1291</v>
      </c>
      <c r="F47" s="19">
        <v>570</v>
      </c>
      <c r="G47" s="19">
        <v>597</v>
      </c>
      <c r="H47" s="19"/>
      <c r="I47" s="19"/>
      <c r="J47" s="19"/>
      <c r="K47" s="19"/>
      <c r="L47" s="19"/>
      <c r="M47" s="19"/>
      <c r="N47" s="35"/>
      <c r="O47" s="73">
        <f t="shared" si="0"/>
        <v>4610</v>
      </c>
    </row>
    <row r="48" spans="1:15" ht="21" customHeight="1">
      <c r="A48" s="98"/>
      <c r="B48" s="128"/>
      <c r="C48" s="10" t="s">
        <v>52</v>
      </c>
      <c r="D48" s="11">
        <v>1395</v>
      </c>
      <c r="E48" s="12">
        <v>811</v>
      </c>
      <c r="F48" s="12">
        <v>454</v>
      </c>
      <c r="G48" s="12">
        <v>521</v>
      </c>
      <c r="H48" s="12"/>
      <c r="I48" s="12"/>
      <c r="J48" s="12"/>
      <c r="K48" s="12"/>
      <c r="L48" s="12"/>
      <c r="M48" s="12"/>
      <c r="N48" s="32"/>
      <c r="O48" s="74">
        <f t="shared" si="0"/>
        <v>3181</v>
      </c>
    </row>
    <row r="49" spans="1:15" ht="21" customHeight="1">
      <c r="A49" s="98"/>
      <c r="B49" s="128"/>
      <c r="C49" s="10" t="s">
        <v>43</v>
      </c>
      <c r="D49" s="11">
        <f>SUM(D47:D48)</f>
        <v>3547</v>
      </c>
      <c r="E49" s="12">
        <f>SUM(E47:E48)</f>
        <v>2102</v>
      </c>
      <c r="F49" s="12">
        <f>SUM(F47:F48)</f>
        <v>1024</v>
      </c>
      <c r="G49" s="12">
        <f>SUM(G47:G48)</f>
        <v>1118</v>
      </c>
      <c r="H49" s="12"/>
      <c r="I49" s="12"/>
      <c r="J49" s="12"/>
      <c r="K49" s="12"/>
      <c r="L49" s="12"/>
      <c r="M49" s="12"/>
      <c r="N49" s="32"/>
      <c r="O49" s="75">
        <f t="shared" si="0"/>
        <v>7791</v>
      </c>
    </row>
    <row r="50" spans="1:15" ht="21" customHeight="1">
      <c r="A50" s="98"/>
      <c r="B50" s="134" t="s">
        <v>33</v>
      </c>
      <c r="C50" s="135"/>
      <c r="D50" s="11">
        <v>24</v>
      </c>
      <c r="E50" s="12">
        <v>13</v>
      </c>
      <c r="F50" s="12">
        <v>12</v>
      </c>
      <c r="G50" s="12">
        <v>4</v>
      </c>
      <c r="H50" s="12"/>
      <c r="I50" s="12"/>
      <c r="J50" s="12"/>
      <c r="K50" s="12"/>
      <c r="L50" s="12"/>
      <c r="M50" s="12"/>
      <c r="N50" s="32"/>
      <c r="O50" s="74">
        <f t="shared" si="0"/>
        <v>53</v>
      </c>
    </row>
    <row r="51" spans="1:15" ht="21" customHeight="1" thickBot="1">
      <c r="A51" s="142"/>
      <c r="B51" s="136" t="s">
        <v>34</v>
      </c>
      <c r="C51" s="137"/>
      <c r="D51" s="20">
        <v>133</v>
      </c>
      <c r="E51" s="21">
        <v>45</v>
      </c>
      <c r="F51" s="21">
        <v>25</v>
      </c>
      <c r="G51" s="21">
        <v>44</v>
      </c>
      <c r="H51" s="21"/>
      <c r="I51" s="21"/>
      <c r="J51" s="21"/>
      <c r="K51" s="21"/>
      <c r="L51" s="21"/>
      <c r="M51" s="21"/>
      <c r="N51" s="40"/>
      <c r="O51" s="75">
        <f t="shared" si="0"/>
        <v>247</v>
      </c>
    </row>
    <row r="52" spans="1:15" ht="21" customHeight="1" thickBot="1">
      <c r="A52" s="143" t="s">
        <v>54</v>
      </c>
      <c r="B52" s="144"/>
      <c r="C52" s="145"/>
      <c r="D52" s="15">
        <f>SUM(D49:D51)</f>
        <v>3704</v>
      </c>
      <c r="E52" s="16">
        <f>SUM(E49:E51)</f>
        <v>2160</v>
      </c>
      <c r="F52" s="16">
        <f>SUM(F49:F51)</f>
        <v>1061</v>
      </c>
      <c r="G52" s="16">
        <f>SUM(G49:G51)</f>
        <v>1166</v>
      </c>
      <c r="H52" s="16"/>
      <c r="I52" s="16"/>
      <c r="J52" s="16"/>
      <c r="K52" s="16"/>
      <c r="L52" s="16"/>
      <c r="M52" s="16"/>
      <c r="N52" s="39"/>
      <c r="O52" s="73">
        <f t="shared" si="0"/>
        <v>8091</v>
      </c>
    </row>
    <row r="53" spans="1:15" ht="23.25" customHeight="1" thickBot="1">
      <c r="A53" s="146" t="s">
        <v>35</v>
      </c>
      <c r="B53" s="147"/>
      <c r="C53" s="148"/>
      <c r="D53" s="77">
        <f>SUM(D46+D52)</f>
        <v>8462</v>
      </c>
      <c r="E53" s="77">
        <f>SUM(E46+E52)</f>
        <v>4751</v>
      </c>
      <c r="F53" s="78">
        <f>SUM(F52+F46)</f>
        <v>2088</v>
      </c>
      <c r="G53" s="78">
        <f>SUM(G52+G46)</f>
        <v>2330</v>
      </c>
      <c r="H53" s="78"/>
      <c r="I53" s="78"/>
      <c r="J53" s="78"/>
      <c r="K53" s="78"/>
      <c r="L53" s="78"/>
      <c r="M53" s="78"/>
      <c r="N53" s="82"/>
      <c r="O53" s="76">
        <f t="shared" si="0"/>
        <v>17631</v>
      </c>
    </row>
  </sheetData>
  <sheetProtection/>
  <mergeCells count="40">
    <mergeCell ref="N4:N7"/>
    <mergeCell ref="M4:M7"/>
    <mergeCell ref="K4:K7"/>
    <mergeCell ref="J4:J7"/>
    <mergeCell ref="H4:H7"/>
    <mergeCell ref="G4:G7"/>
    <mergeCell ref="D4:D7"/>
    <mergeCell ref="C5:C7"/>
    <mergeCell ref="A45:C45"/>
    <mergeCell ref="A47:A51"/>
    <mergeCell ref="F4:F7"/>
    <mergeCell ref="A4:C4"/>
    <mergeCell ref="B32:B34"/>
    <mergeCell ref="B20:B22"/>
    <mergeCell ref="A53:C53"/>
    <mergeCell ref="O4:O7"/>
    <mergeCell ref="A5:A7"/>
    <mergeCell ref="B29:B31"/>
    <mergeCell ref="L4:L7"/>
    <mergeCell ref="I4:I7"/>
    <mergeCell ref="E4:E7"/>
    <mergeCell ref="A20:A28"/>
    <mergeCell ref="B5:B7"/>
    <mergeCell ref="B8:B10"/>
    <mergeCell ref="B51:C51"/>
    <mergeCell ref="A44:C44"/>
    <mergeCell ref="B23:B25"/>
    <mergeCell ref="A38:B40"/>
    <mergeCell ref="B47:B49"/>
    <mergeCell ref="A46:C46"/>
    <mergeCell ref="A52:C52"/>
    <mergeCell ref="A41:B43"/>
    <mergeCell ref="A29:A37"/>
    <mergeCell ref="A8:A19"/>
    <mergeCell ref="B14:B16"/>
    <mergeCell ref="B11:B13"/>
    <mergeCell ref="B17:B19"/>
    <mergeCell ref="B26:B28"/>
    <mergeCell ref="B35:B37"/>
    <mergeCell ref="B50:C5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5" ht="15" customHeight="1">
      <c r="A1" s="22"/>
      <c r="B1" s="22"/>
      <c r="C1" s="22"/>
      <c r="D1" s="22"/>
      <c r="E1" s="23"/>
    </row>
    <row r="2" spans="1:15" ht="15" customHeight="1">
      <c r="A2" s="6"/>
      <c r="B2" s="49" t="s">
        <v>64</v>
      </c>
      <c r="C2" s="50"/>
      <c r="D2" s="49"/>
      <c r="L2" s="53"/>
      <c r="M2" s="53"/>
      <c r="N2" s="53"/>
      <c r="O2" s="24"/>
    </row>
    <row r="3" spans="12:15" ht="15" customHeight="1" thickBot="1">
      <c r="L3" s="25"/>
      <c r="M3" s="25"/>
      <c r="N3" s="25"/>
      <c r="O3" s="25"/>
    </row>
    <row r="4" spans="1:15" ht="48" customHeight="1">
      <c r="A4" s="104" t="s">
        <v>61</v>
      </c>
      <c r="B4" s="105"/>
      <c r="C4" s="106"/>
      <c r="D4" s="161" t="s">
        <v>65</v>
      </c>
      <c r="E4" s="117" t="s">
        <v>66</v>
      </c>
      <c r="F4" s="117"/>
      <c r="G4" s="117"/>
      <c r="H4" s="117"/>
      <c r="I4" s="117"/>
      <c r="J4" s="117"/>
      <c r="K4" s="117"/>
      <c r="L4" s="117"/>
      <c r="M4" s="117"/>
      <c r="N4" s="164"/>
      <c r="O4" s="158" t="s">
        <v>67</v>
      </c>
    </row>
    <row r="5" spans="1:15" ht="13.5">
      <c r="A5" s="98" t="s">
        <v>37</v>
      </c>
      <c r="B5" s="97" t="s">
        <v>38</v>
      </c>
      <c r="C5" s="120" t="s">
        <v>39</v>
      </c>
      <c r="D5" s="162"/>
      <c r="E5" s="152"/>
      <c r="F5" s="152"/>
      <c r="G5" s="152"/>
      <c r="H5" s="152"/>
      <c r="I5" s="154"/>
      <c r="J5" s="154"/>
      <c r="K5" s="152"/>
      <c r="L5" s="152"/>
      <c r="M5" s="179"/>
      <c r="N5" s="165"/>
      <c r="O5" s="159"/>
    </row>
    <row r="6" spans="1:15" ht="13.5">
      <c r="A6" s="98"/>
      <c r="B6" s="97"/>
      <c r="C6" s="120"/>
      <c r="D6" s="162"/>
      <c r="E6" s="152"/>
      <c r="F6" s="152"/>
      <c r="G6" s="152"/>
      <c r="H6" s="152"/>
      <c r="I6" s="154"/>
      <c r="J6" s="154"/>
      <c r="K6" s="152"/>
      <c r="L6" s="152"/>
      <c r="M6" s="179"/>
      <c r="N6" s="165"/>
      <c r="O6" s="159"/>
    </row>
    <row r="7" spans="1:15" ht="18.75" customHeight="1" thickBot="1">
      <c r="A7" s="99"/>
      <c r="B7" s="100"/>
      <c r="C7" s="121"/>
      <c r="D7" s="163"/>
      <c r="E7" s="153"/>
      <c r="F7" s="153"/>
      <c r="G7" s="153"/>
      <c r="H7" s="153"/>
      <c r="I7" s="155"/>
      <c r="J7" s="155"/>
      <c r="K7" s="153"/>
      <c r="L7" s="153"/>
      <c r="M7" s="180"/>
      <c r="N7" s="166"/>
      <c r="O7" s="160"/>
    </row>
    <row r="8" spans="1:15" ht="21" customHeight="1">
      <c r="A8" s="107" t="s">
        <v>68</v>
      </c>
      <c r="B8" s="96" t="s">
        <v>40</v>
      </c>
      <c r="C8" s="7" t="s">
        <v>41</v>
      </c>
      <c r="D8" s="8">
        <v>223</v>
      </c>
      <c r="E8" s="9">
        <v>282</v>
      </c>
      <c r="F8" s="9"/>
      <c r="G8" s="9"/>
      <c r="H8" s="9"/>
      <c r="I8" s="9"/>
      <c r="J8" s="9"/>
      <c r="K8" s="9"/>
      <c r="L8" s="9"/>
      <c r="M8" s="37"/>
      <c r="N8" s="37"/>
      <c r="O8" s="79">
        <f aca="true" t="shared" si="0" ref="O8:O52">SUM(D8:N8)</f>
        <v>505</v>
      </c>
    </row>
    <row r="9" spans="1:15" ht="21" customHeight="1">
      <c r="A9" s="108"/>
      <c r="B9" s="97"/>
      <c r="C9" s="10" t="s">
        <v>42</v>
      </c>
      <c r="D9" s="11">
        <v>50</v>
      </c>
      <c r="E9" s="12">
        <v>3</v>
      </c>
      <c r="F9" s="12"/>
      <c r="G9" s="12"/>
      <c r="H9" s="12"/>
      <c r="I9" s="12"/>
      <c r="J9" s="12"/>
      <c r="K9" s="12"/>
      <c r="L9" s="12"/>
      <c r="M9" s="32"/>
      <c r="N9" s="41"/>
      <c r="O9" s="74">
        <f t="shared" si="0"/>
        <v>53</v>
      </c>
    </row>
    <row r="10" spans="1:15" ht="21" customHeight="1">
      <c r="A10" s="108"/>
      <c r="B10" s="97"/>
      <c r="C10" s="10" t="s">
        <v>43</v>
      </c>
      <c r="D10" s="11">
        <f>SUM(D8:D9)</f>
        <v>273</v>
      </c>
      <c r="E10" s="12">
        <f>SUM(E8:E9)</f>
        <v>285</v>
      </c>
      <c r="F10" s="12"/>
      <c r="G10" s="12"/>
      <c r="H10" s="12"/>
      <c r="I10" s="12"/>
      <c r="J10" s="12"/>
      <c r="K10" s="12"/>
      <c r="L10" s="12"/>
      <c r="M10" s="32"/>
      <c r="N10" s="41"/>
      <c r="O10" s="74">
        <f t="shared" si="0"/>
        <v>558</v>
      </c>
    </row>
    <row r="11" spans="1:15" ht="21" customHeight="1">
      <c r="A11" s="108"/>
      <c r="B11" s="97" t="s">
        <v>44</v>
      </c>
      <c r="C11" s="10" t="s">
        <v>41</v>
      </c>
      <c r="D11" s="11">
        <v>434</v>
      </c>
      <c r="E11" s="12">
        <v>301</v>
      </c>
      <c r="F11" s="12"/>
      <c r="G11" s="12"/>
      <c r="H11" s="12"/>
      <c r="I11" s="12"/>
      <c r="J11" s="12"/>
      <c r="K11" s="12"/>
      <c r="L11" s="12"/>
      <c r="M11" s="32"/>
      <c r="N11" s="41"/>
      <c r="O11" s="74">
        <f t="shared" si="0"/>
        <v>735</v>
      </c>
    </row>
    <row r="12" spans="1:15" ht="21" customHeight="1">
      <c r="A12" s="108"/>
      <c r="B12" s="97"/>
      <c r="C12" s="10" t="s">
        <v>42</v>
      </c>
      <c r="D12" s="11">
        <v>7</v>
      </c>
      <c r="E12" s="12">
        <v>1</v>
      </c>
      <c r="F12" s="12"/>
      <c r="G12" s="12"/>
      <c r="H12" s="12"/>
      <c r="I12" s="12"/>
      <c r="J12" s="12"/>
      <c r="K12" s="12"/>
      <c r="L12" s="12"/>
      <c r="M12" s="32"/>
      <c r="N12" s="41"/>
      <c r="O12" s="74">
        <f t="shared" si="0"/>
        <v>8</v>
      </c>
    </row>
    <row r="13" spans="1:15" ht="21" customHeight="1">
      <c r="A13" s="108"/>
      <c r="B13" s="97"/>
      <c r="C13" s="10" t="s">
        <v>43</v>
      </c>
      <c r="D13" s="11">
        <f>SUM(D11:D12)</f>
        <v>441</v>
      </c>
      <c r="E13" s="12">
        <f>SUM(E11:E12)</f>
        <v>302</v>
      </c>
      <c r="F13" s="12"/>
      <c r="G13" s="12"/>
      <c r="H13" s="12"/>
      <c r="I13" s="12"/>
      <c r="J13" s="12"/>
      <c r="K13" s="12"/>
      <c r="L13" s="12"/>
      <c r="M13" s="32"/>
      <c r="N13" s="41"/>
      <c r="O13" s="74">
        <f t="shared" si="0"/>
        <v>743</v>
      </c>
    </row>
    <row r="14" spans="1:15" ht="21" customHeight="1">
      <c r="A14" s="108"/>
      <c r="B14" s="97" t="s">
        <v>45</v>
      </c>
      <c r="C14" s="10" t="s">
        <v>41</v>
      </c>
      <c r="D14" s="11">
        <v>1</v>
      </c>
      <c r="E14" s="12">
        <v>4</v>
      </c>
      <c r="F14" s="12"/>
      <c r="G14" s="12"/>
      <c r="H14" s="12"/>
      <c r="I14" s="12"/>
      <c r="J14" s="12"/>
      <c r="K14" s="12"/>
      <c r="L14" s="12"/>
      <c r="M14" s="32"/>
      <c r="N14" s="41"/>
      <c r="O14" s="74">
        <f t="shared" si="0"/>
        <v>5</v>
      </c>
    </row>
    <row r="15" spans="1:15" ht="21" customHeight="1">
      <c r="A15" s="108"/>
      <c r="B15" s="97"/>
      <c r="C15" s="10" t="s">
        <v>42</v>
      </c>
      <c r="D15" s="11">
        <v>1</v>
      </c>
      <c r="E15" s="12">
        <v>0</v>
      </c>
      <c r="F15" s="12"/>
      <c r="G15" s="12"/>
      <c r="H15" s="12"/>
      <c r="I15" s="12"/>
      <c r="J15" s="12"/>
      <c r="K15" s="12"/>
      <c r="L15" s="12"/>
      <c r="M15" s="32"/>
      <c r="N15" s="41"/>
      <c r="O15" s="74">
        <f t="shared" si="0"/>
        <v>1</v>
      </c>
    </row>
    <row r="16" spans="1:15" ht="21" customHeight="1">
      <c r="A16" s="108"/>
      <c r="B16" s="97"/>
      <c r="C16" s="10" t="s">
        <v>43</v>
      </c>
      <c r="D16" s="11">
        <f>SUM(D14:D15)</f>
        <v>2</v>
      </c>
      <c r="E16" s="12">
        <f>SUM(E14:E15)</f>
        <v>4</v>
      </c>
      <c r="F16" s="12"/>
      <c r="G16" s="12"/>
      <c r="H16" s="12"/>
      <c r="I16" s="12"/>
      <c r="J16" s="12"/>
      <c r="K16" s="12"/>
      <c r="L16" s="12"/>
      <c r="M16" s="32"/>
      <c r="N16" s="41"/>
      <c r="O16" s="74">
        <f t="shared" si="0"/>
        <v>6</v>
      </c>
    </row>
    <row r="17" spans="1:15" ht="21" customHeight="1">
      <c r="A17" s="108"/>
      <c r="B17" s="97" t="s">
        <v>69</v>
      </c>
      <c r="C17" s="10" t="s">
        <v>41</v>
      </c>
      <c r="D17" s="11">
        <f aca="true" t="shared" si="1" ref="D17:E19">D8+D11+D14</f>
        <v>658</v>
      </c>
      <c r="E17" s="11">
        <f t="shared" si="1"/>
        <v>587</v>
      </c>
      <c r="F17" s="11"/>
      <c r="G17" s="11"/>
      <c r="H17" s="11"/>
      <c r="I17" s="11"/>
      <c r="J17" s="11"/>
      <c r="K17" s="11"/>
      <c r="L17" s="11"/>
      <c r="M17" s="54"/>
      <c r="N17" s="41"/>
      <c r="O17" s="74">
        <f t="shared" si="0"/>
        <v>1245</v>
      </c>
    </row>
    <row r="18" spans="1:15" ht="21" customHeight="1">
      <c r="A18" s="108"/>
      <c r="B18" s="97"/>
      <c r="C18" s="10" t="s">
        <v>42</v>
      </c>
      <c r="D18" s="11">
        <f t="shared" si="1"/>
        <v>58</v>
      </c>
      <c r="E18" s="11">
        <f t="shared" si="1"/>
        <v>4</v>
      </c>
      <c r="F18" s="11"/>
      <c r="G18" s="11"/>
      <c r="H18" s="11"/>
      <c r="I18" s="11"/>
      <c r="J18" s="11"/>
      <c r="K18" s="11"/>
      <c r="L18" s="11"/>
      <c r="M18" s="54"/>
      <c r="N18" s="41"/>
      <c r="O18" s="74">
        <f t="shared" si="0"/>
        <v>62</v>
      </c>
    </row>
    <row r="19" spans="1:15" ht="21" customHeight="1" thickBot="1">
      <c r="A19" s="109"/>
      <c r="B19" s="100"/>
      <c r="C19" s="13" t="s">
        <v>43</v>
      </c>
      <c r="D19" s="11">
        <f t="shared" si="1"/>
        <v>716</v>
      </c>
      <c r="E19" s="11">
        <f t="shared" si="1"/>
        <v>591</v>
      </c>
      <c r="F19" s="11"/>
      <c r="G19" s="11"/>
      <c r="H19" s="11"/>
      <c r="I19" s="11"/>
      <c r="J19" s="11"/>
      <c r="K19" s="11"/>
      <c r="L19" s="11"/>
      <c r="M19" s="54"/>
      <c r="N19" s="41"/>
      <c r="O19" s="74">
        <f t="shared" si="0"/>
        <v>1307</v>
      </c>
    </row>
    <row r="20" spans="1:15" ht="21" customHeight="1">
      <c r="A20" s="107" t="s">
        <v>70</v>
      </c>
      <c r="B20" s="96" t="s">
        <v>40</v>
      </c>
      <c r="C20" s="7" t="s">
        <v>41</v>
      </c>
      <c r="D20" s="8">
        <v>6</v>
      </c>
      <c r="E20" s="9">
        <v>16</v>
      </c>
      <c r="F20" s="9"/>
      <c r="G20" s="9"/>
      <c r="H20" s="9"/>
      <c r="I20" s="9"/>
      <c r="J20" s="9"/>
      <c r="K20" s="9"/>
      <c r="L20" s="9"/>
      <c r="M20" s="37"/>
      <c r="N20" s="43"/>
      <c r="O20" s="79">
        <f t="shared" si="0"/>
        <v>22</v>
      </c>
    </row>
    <row r="21" spans="1:15" ht="21" customHeight="1">
      <c r="A21" s="108"/>
      <c r="B21" s="97"/>
      <c r="C21" s="10" t="s">
        <v>42</v>
      </c>
      <c r="D21" s="11">
        <v>28</v>
      </c>
      <c r="E21" s="12">
        <v>3</v>
      </c>
      <c r="F21" s="12"/>
      <c r="G21" s="12"/>
      <c r="H21" s="12"/>
      <c r="I21" s="12"/>
      <c r="J21" s="12"/>
      <c r="K21" s="12"/>
      <c r="L21" s="12"/>
      <c r="M21" s="32"/>
      <c r="N21" s="41"/>
      <c r="O21" s="74">
        <f t="shared" si="0"/>
        <v>31</v>
      </c>
    </row>
    <row r="22" spans="1:15" ht="21" customHeight="1">
      <c r="A22" s="108"/>
      <c r="B22" s="97"/>
      <c r="C22" s="10" t="s">
        <v>43</v>
      </c>
      <c r="D22" s="11">
        <f>SUM(D20:D21)</f>
        <v>34</v>
      </c>
      <c r="E22" s="12">
        <f>SUM(E20:E21)</f>
        <v>19</v>
      </c>
      <c r="F22" s="12"/>
      <c r="G22" s="12"/>
      <c r="H22" s="12"/>
      <c r="I22" s="12"/>
      <c r="J22" s="12"/>
      <c r="K22" s="12"/>
      <c r="L22" s="12"/>
      <c r="M22" s="32"/>
      <c r="N22" s="41"/>
      <c r="O22" s="74">
        <f t="shared" si="0"/>
        <v>53</v>
      </c>
    </row>
    <row r="23" spans="1:15" ht="21" customHeight="1">
      <c r="A23" s="108"/>
      <c r="B23" s="97" t="s">
        <v>44</v>
      </c>
      <c r="C23" s="10" t="s">
        <v>41</v>
      </c>
      <c r="D23" s="11">
        <v>20</v>
      </c>
      <c r="E23" s="12">
        <v>26</v>
      </c>
      <c r="F23" s="12"/>
      <c r="G23" s="12"/>
      <c r="H23" s="12"/>
      <c r="I23" s="12"/>
      <c r="J23" s="12"/>
      <c r="K23" s="12"/>
      <c r="L23" s="12"/>
      <c r="M23" s="32"/>
      <c r="N23" s="41"/>
      <c r="O23" s="74">
        <f t="shared" si="0"/>
        <v>46</v>
      </c>
    </row>
    <row r="24" spans="1:15" ht="21" customHeight="1">
      <c r="A24" s="108"/>
      <c r="B24" s="97"/>
      <c r="C24" s="10" t="s">
        <v>42</v>
      </c>
      <c r="D24" s="11">
        <v>14</v>
      </c>
      <c r="E24" s="12">
        <v>4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18</v>
      </c>
    </row>
    <row r="25" spans="1:15" ht="21" customHeight="1">
      <c r="A25" s="108"/>
      <c r="B25" s="97"/>
      <c r="C25" s="10" t="s">
        <v>43</v>
      </c>
      <c r="D25" s="11">
        <f>SUM(D23:D24)</f>
        <v>34</v>
      </c>
      <c r="E25" s="12">
        <f>SUM(E23:E24)</f>
        <v>30</v>
      </c>
      <c r="F25" s="12"/>
      <c r="G25" s="12"/>
      <c r="H25" s="12"/>
      <c r="I25" s="12"/>
      <c r="J25" s="12"/>
      <c r="K25" s="12"/>
      <c r="L25" s="12"/>
      <c r="M25" s="32"/>
      <c r="N25" s="41"/>
      <c r="O25" s="74">
        <f t="shared" si="0"/>
        <v>64</v>
      </c>
    </row>
    <row r="26" spans="1:15" ht="21" customHeight="1">
      <c r="A26" s="108"/>
      <c r="B26" s="97" t="s">
        <v>69</v>
      </c>
      <c r="C26" s="10" t="s">
        <v>41</v>
      </c>
      <c r="D26" s="11">
        <f aca="true" t="shared" si="2" ref="D26:E28">D20+D23</f>
        <v>26</v>
      </c>
      <c r="E26" s="11">
        <f t="shared" si="2"/>
        <v>42</v>
      </c>
      <c r="F26" s="11"/>
      <c r="G26" s="11"/>
      <c r="H26" s="11"/>
      <c r="I26" s="11"/>
      <c r="J26" s="11"/>
      <c r="K26" s="11"/>
      <c r="L26" s="11"/>
      <c r="M26" s="54"/>
      <c r="N26" s="41"/>
      <c r="O26" s="74">
        <f t="shared" si="0"/>
        <v>68</v>
      </c>
    </row>
    <row r="27" spans="1:15" ht="21" customHeight="1">
      <c r="A27" s="108"/>
      <c r="B27" s="97"/>
      <c r="C27" s="10" t="s">
        <v>42</v>
      </c>
      <c r="D27" s="11">
        <f t="shared" si="2"/>
        <v>42</v>
      </c>
      <c r="E27" s="11">
        <f t="shared" si="2"/>
        <v>7</v>
      </c>
      <c r="F27" s="11"/>
      <c r="G27" s="11"/>
      <c r="H27" s="11"/>
      <c r="I27" s="11"/>
      <c r="J27" s="11"/>
      <c r="K27" s="11"/>
      <c r="L27" s="11"/>
      <c r="M27" s="54"/>
      <c r="N27" s="41"/>
      <c r="O27" s="74">
        <f t="shared" si="0"/>
        <v>49</v>
      </c>
    </row>
    <row r="28" spans="1:15" ht="21" customHeight="1" thickBot="1">
      <c r="A28" s="109"/>
      <c r="B28" s="100"/>
      <c r="C28" s="13" t="s">
        <v>43</v>
      </c>
      <c r="D28" s="11">
        <f t="shared" si="2"/>
        <v>68</v>
      </c>
      <c r="E28" s="11">
        <f t="shared" si="2"/>
        <v>49</v>
      </c>
      <c r="F28" s="11"/>
      <c r="G28" s="11"/>
      <c r="H28" s="11"/>
      <c r="I28" s="11"/>
      <c r="J28" s="11"/>
      <c r="K28" s="11"/>
      <c r="L28" s="11"/>
      <c r="M28" s="54"/>
      <c r="N28" s="41"/>
      <c r="O28" s="74">
        <f t="shared" si="0"/>
        <v>117</v>
      </c>
    </row>
    <row r="29" spans="1:15" ht="21" customHeight="1">
      <c r="A29" s="107" t="s">
        <v>71</v>
      </c>
      <c r="B29" s="96" t="s">
        <v>40</v>
      </c>
      <c r="C29" s="7" t="s">
        <v>41</v>
      </c>
      <c r="D29" s="8">
        <v>1070</v>
      </c>
      <c r="E29" s="9">
        <v>980</v>
      </c>
      <c r="F29" s="9"/>
      <c r="G29" s="9"/>
      <c r="H29" s="9"/>
      <c r="I29" s="9"/>
      <c r="J29" s="9"/>
      <c r="K29" s="9"/>
      <c r="L29" s="9"/>
      <c r="M29" s="37"/>
      <c r="N29" s="43"/>
      <c r="O29" s="79">
        <f t="shared" si="0"/>
        <v>2050</v>
      </c>
    </row>
    <row r="30" spans="1:15" ht="21" customHeight="1">
      <c r="A30" s="108"/>
      <c r="B30" s="97"/>
      <c r="C30" s="10" t="s">
        <v>42</v>
      </c>
      <c r="D30" s="11">
        <v>1</v>
      </c>
      <c r="E30" s="12">
        <v>0</v>
      </c>
      <c r="F30" s="12"/>
      <c r="G30" s="12"/>
      <c r="H30" s="12"/>
      <c r="I30" s="12"/>
      <c r="J30" s="12"/>
      <c r="K30" s="12"/>
      <c r="L30" s="12"/>
      <c r="M30" s="32"/>
      <c r="N30" s="41"/>
      <c r="O30" s="89">
        <f t="shared" si="0"/>
        <v>1</v>
      </c>
    </row>
    <row r="31" spans="1:15" ht="21" customHeight="1">
      <c r="A31" s="108"/>
      <c r="B31" s="97"/>
      <c r="C31" s="10" t="s">
        <v>43</v>
      </c>
      <c r="D31" s="11">
        <f>SUM(D29:D30)</f>
        <v>1071</v>
      </c>
      <c r="E31" s="12">
        <f>SUM(E29:E30)</f>
        <v>980</v>
      </c>
      <c r="F31" s="12"/>
      <c r="G31" s="12"/>
      <c r="H31" s="12"/>
      <c r="I31" s="12"/>
      <c r="J31" s="12"/>
      <c r="K31" s="12"/>
      <c r="L31" s="12"/>
      <c r="M31" s="32"/>
      <c r="N31" s="41"/>
      <c r="O31" s="89">
        <f t="shared" si="0"/>
        <v>2051</v>
      </c>
    </row>
    <row r="32" spans="1:15" ht="21" customHeight="1">
      <c r="A32" s="108"/>
      <c r="B32" s="97" t="s">
        <v>44</v>
      </c>
      <c r="C32" s="10" t="s">
        <v>41</v>
      </c>
      <c r="D32" s="11">
        <v>2004</v>
      </c>
      <c r="E32" s="12">
        <v>1656</v>
      </c>
      <c r="F32" s="12"/>
      <c r="G32" s="12"/>
      <c r="H32" s="12"/>
      <c r="I32" s="12"/>
      <c r="J32" s="12"/>
      <c r="K32" s="12"/>
      <c r="L32" s="12"/>
      <c r="M32" s="32"/>
      <c r="N32" s="41"/>
      <c r="O32" s="74">
        <f t="shared" si="0"/>
        <v>3660</v>
      </c>
    </row>
    <row r="33" spans="1:15" ht="21" customHeight="1">
      <c r="A33" s="108"/>
      <c r="B33" s="97"/>
      <c r="C33" s="10" t="s">
        <v>42</v>
      </c>
      <c r="D33" s="11">
        <v>14</v>
      </c>
      <c r="E33" s="12">
        <v>6</v>
      </c>
      <c r="F33" s="12"/>
      <c r="G33" s="12"/>
      <c r="H33" s="12"/>
      <c r="I33" s="12"/>
      <c r="J33" s="12"/>
      <c r="K33" s="12"/>
      <c r="L33" s="12"/>
      <c r="M33" s="32"/>
      <c r="N33" s="41"/>
      <c r="O33" s="74">
        <f t="shared" si="0"/>
        <v>20</v>
      </c>
    </row>
    <row r="34" spans="1:15" ht="21" customHeight="1">
      <c r="A34" s="108"/>
      <c r="B34" s="97"/>
      <c r="C34" s="10" t="s">
        <v>43</v>
      </c>
      <c r="D34" s="11">
        <f>SUM(D32:D33)</f>
        <v>2018</v>
      </c>
      <c r="E34" s="12">
        <f>SUM(E32:E33)</f>
        <v>1662</v>
      </c>
      <c r="F34" s="12"/>
      <c r="G34" s="12"/>
      <c r="H34" s="12"/>
      <c r="I34" s="12"/>
      <c r="J34" s="12"/>
      <c r="K34" s="12"/>
      <c r="L34" s="12"/>
      <c r="M34" s="32"/>
      <c r="N34" s="41"/>
      <c r="O34" s="74">
        <f t="shared" si="0"/>
        <v>3680</v>
      </c>
    </row>
    <row r="35" spans="1:15" ht="21" customHeight="1">
      <c r="A35" s="108"/>
      <c r="B35" s="97" t="s">
        <v>69</v>
      </c>
      <c r="C35" s="10" t="s">
        <v>41</v>
      </c>
      <c r="D35" s="11">
        <f aca="true" t="shared" si="3" ref="D35:E37">D29+D32</f>
        <v>3074</v>
      </c>
      <c r="E35" s="11">
        <f t="shared" si="3"/>
        <v>2636</v>
      </c>
      <c r="F35" s="11"/>
      <c r="G35" s="11"/>
      <c r="H35" s="11"/>
      <c r="I35" s="11"/>
      <c r="J35" s="11"/>
      <c r="K35" s="11"/>
      <c r="L35" s="11"/>
      <c r="M35" s="54"/>
      <c r="N35" s="41"/>
      <c r="O35" s="74">
        <f t="shared" si="0"/>
        <v>5710</v>
      </c>
    </row>
    <row r="36" spans="1:15" ht="21" customHeight="1">
      <c r="A36" s="108"/>
      <c r="B36" s="97"/>
      <c r="C36" s="10" t="s">
        <v>42</v>
      </c>
      <c r="D36" s="11">
        <f t="shared" si="3"/>
        <v>15</v>
      </c>
      <c r="E36" s="11">
        <f t="shared" si="3"/>
        <v>6</v>
      </c>
      <c r="F36" s="11"/>
      <c r="G36" s="11"/>
      <c r="H36" s="11"/>
      <c r="I36" s="11"/>
      <c r="J36" s="11"/>
      <c r="K36" s="11"/>
      <c r="L36" s="11"/>
      <c r="M36" s="54"/>
      <c r="N36" s="41"/>
      <c r="O36" s="74">
        <f t="shared" si="0"/>
        <v>21</v>
      </c>
    </row>
    <row r="37" spans="1:15" ht="21" customHeight="1" thickBot="1">
      <c r="A37" s="109"/>
      <c r="B37" s="100"/>
      <c r="C37" s="13" t="s">
        <v>43</v>
      </c>
      <c r="D37" s="11">
        <f t="shared" si="3"/>
        <v>3089</v>
      </c>
      <c r="E37" s="11">
        <f t="shared" si="3"/>
        <v>2642</v>
      </c>
      <c r="F37" s="11"/>
      <c r="G37" s="11"/>
      <c r="H37" s="11"/>
      <c r="I37" s="11"/>
      <c r="J37" s="11"/>
      <c r="K37" s="11"/>
      <c r="L37" s="11"/>
      <c r="M37" s="54"/>
      <c r="N37" s="41"/>
      <c r="O37" s="74">
        <f t="shared" si="0"/>
        <v>5731</v>
      </c>
    </row>
    <row r="38" spans="1:15" ht="21" customHeight="1">
      <c r="A38" s="181" t="s">
        <v>46</v>
      </c>
      <c r="B38" s="182"/>
      <c r="C38" s="7" t="s">
        <v>41</v>
      </c>
      <c r="D38" s="8">
        <v>153</v>
      </c>
      <c r="E38" s="9">
        <v>153</v>
      </c>
      <c r="F38" s="9"/>
      <c r="G38" s="9"/>
      <c r="H38" s="9"/>
      <c r="I38" s="9"/>
      <c r="J38" s="9"/>
      <c r="K38" s="9"/>
      <c r="L38" s="9"/>
      <c r="M38" s="37"/>
      <c r="N38" s="43"/>
      <c r="O38" s="73">
        <f t="shared" si="0"/>
        <v>306</v>
      </c>
    </row>
    <row r="39" spans="1:15" ht="21" customHeight="1">
      <c r="A39" s="183"/>
      <c r="B39" s="184"/>
      <c r="C39" s="10" t="s">
        <v>42</v>
      </c>
      <c r="D39" s="11">
        <v>57</v>
      </c>
      <c r="E39" s="12">
        <v>8</v>
      </c>
      <c r="F39" s="12"/>
      <c r="G39" s="12"/>
      <c r="H39" s="12"/>
      <c r="I39" s="12"/>
      <c r="J39" s="12"/>
      <c r="K39" s="12"/>
      <c r="L39" s="12"/>
      <c r="M39" s="32"/>
      <c r="N39" s="41"/>
      <c r="O39" s="74">
        <f t="shared" si="0"/>
        <v>65</v>
      </c>
    </row>
    <row r="40" spans="1:15" ht="21" customHeight="1" thickBot="1">
      <c r="A40" s="185"/>
      <c r="B40" s="186"/>
      <c r="C40" s="13" t="s">
        <v>43</v>
      </c>
      <c r="D40" s="14">
        <f>SUM(D38:D39)</f>
        <v>210</v>
      </c>
      <c r="E40" s="44">
        <f>SUM(E38:E39)</f>
        <v>161</v>
      </c>
      <c r="F40" s="44"/>
      <c r="G40" s="44"/>
      <c r="H40" s="44"/>
      <c r="I40" s="44"/>
      <c r="J40" s="44"/>
      <c r="K40" s="44"/>
      <c r="L40" s="44"/>
      <c r="M40" s="55"/>
      <c r="N40" s="45"/>
      <c r="O40" s="74">
        <f t="shared" si="0"/>
        <v>371</v>
      </c>
    </row>
    <row r="41" spans="1:15" ht="21" customHeight="1">
      <c r="A41" s="125" t="s">
        <v>47</v>
      </c>
      <c r="B41" s="126"/>
      <c r="C41" s="7" t="s">
        <v>41</v>
      </c>
      <c r="D41" s="8">
        <v>102</v>
      </c>
      <c r="E41" s="9">
        <v>48</v>
      </c>
      <c r="F41" s="9"/>
      <c r="G41" s="9"/>
      <c r="H41" s="9"/>
      <c r="I41" s="9"/>
      <c r="J41" s="9"/>
      <c r="K41" s="9"/>
      <c r="L41" s="9"/>
      <c r="M41" s="37"/>
      <c r="N41" s="43"/>
      <c r="O41" s="73">
        <f t="shared" si="0"/>
        <v>150</v>
      </c>
    </row>
    <row r="42" spans="1:15" ht="21" customHeight="1">
      <c r="A42" s="127"/>
      <c r="B42" s="128"/>
      <c r="C42" s="10" t="s">
        <v>42</v>
      </c>
      <c r="D42" s="11">
        <v>0</v>
      </c>
      <c r="E42" s="12">
        <v>0</v>
      </c>
      <c r="F42" s="12"/>
      <c r="G42" s="12"/>
      <c r="H42" s="12"/>
      <c r="I42" s="12"/>
      <c r="J42" s="12"/>
      <c r="K42" s="12"/>
      <c r="L42" s="12"/>
      <c r="M42" s="32"/>
      <c r="N42" s="41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>SUM(D41:D42)</f>
        <v>102</v>
      </c>
      <c r="E43" s="44">
        <f>SUM(E41:E42)</f>
        <v>48</v>
      </c>
      <c r="F43" s="44"/>
      <c r="G43" s="44"/>
      <c r="H43" s="44"/>
      <c r="I43" s="44"/>
      <c r="J43" s="44"/>
      <c r="K43" s="44"/>
      <c r="L43" s="44"/>
      <c r="M43" s="55"/>
      <c r="N43" s="45"/>
      <c r="O43" s="80">
        <f t="shared" si="0"/>
        <v>150</v>
      </c>
    </row>
    <row r="44" spans="1:15" ht="21" customHeight="1" thickBot="1">
      <c r="A44" s="138" t="s">
        <v>48</v>
      </c>
      <c r="B44" s="139"/>
      <c r="C44" s="140"/>
      <c r="D44" s="15">
        <f>SUM(D43+D40+D37+D28+D19)</f>
        <v>4185</v>
      </c>
      <c r="E44" s="16">
        <f>SUM(E43+E40+E37+E28+E19)</f>
        <v>3491</v>
      </c>
      <c r="F44" s="16"/>
      <c r="G44" s="16"/>
      <c r="H44" s="16"/>
      <c r="I44" s="16"/>
      <c r="J44" s="16"/>
      <c r="K44" s="16"/>
      <c r="L44" s="16"/>
      <c r="M44" s="39"/>
      <c r="N44" s="48"/>
      <c r="O44" s="89">
        <f t="shared" si="0"/>
        <v>7676</v>
      </c>
    </row>
    <row r="45" spans="1:15" ht="21" customHeight="1" thickBot="1">
      <c r="A45" s="138" t="s">
        <v>72</v>
      </c>
      <c r="B45" s="139"/>
      <c r="C45" s="140"/>
      <c r="D45" s="15">
        <v>37</v>
      </c>
      <c r="E45" s="16">
        <v>26</v>
      </c>
      <c r="F45" s="16"/>
      <c r="G45" s="16"/>
      <c r="H45" s="16"/>
      <c r="I45" s="16"/>
      <c r="J45" s="16"/>
      <c r="K45" s="16"/>
      <c r="L45" s="16"/>
      <c r="M45" s="39"/>
      <c r="N45" s="48"/>
      <c r="O45" s="76">
        <f t="shared" si="0"/>
        <v>63</v>
      </c>
    </row>
    <row r="46" spans="1:15" ht="21" customHeight="1" thickBot="1">
      <c r="A46" s="138" t="s">
        <v>49</v>
      </c>
      <c r="B46" s="139"/>
      <c r="C46" s="140"/>
      <c r="D46" s="15">
        <f>SUM(D44:D45)</f>
        <v>4222</v>
      </c>
      <c r="E46" s="16">
        <f>SUM(E44:E45)</f>
        <v>3517</v>
      </c>
      <c r="F46" s="16"/>
      <c r="G46" s="16"/>
      <c r="H46" s="16"/>
      <c r="I46" s="16"/>
      <c r="J46" s="16"/>
      <c r="K46" s="16"/>
      <c r="L46" s="16"/>
      <c r="M46" s="39"/>
      <c r="N46" s="48"/>
      <c r="O46" s="76">
        <f t="shared" si="0"/>
        <v>7739</v>
      </c>
    </row>
    <row r="47" spans="1:15" ht="21" customHeight="1">
      <c r="A47" s="141" t="s">
        <v>73</v>
      </c>
      <c r="B47" s="131" t="s">
        <v>50</v>
      </c>
      <c r="C47" s="17" t="s">
        <v>51</v>
      </c>
      <c r="D47" s="18">
        <v>2415</v>
      </c>
      <c r="E47" s="19">
        <v>1665</v>
      </c>
      <c r="F47" s="19"/>
      <c r="G47" s="19"/>
      <c r="H47" s="19"/>
      <c r="I47" s="19"/>
      <c r="J47" s="19"/>
      <c r="K47" s="19"/>
      <c r="L47" s="19"/>
      <c r="M47" s="35"/>
      <c r="N47" s="46"/>
      <c r="O47" s="89">
        <f t="shared" si="0"/>
        <v>4080</v>
      </c>
    </row>
    <row r="48" spans="1:15" ht="21" customHeight="1">
      <c r="A48" s="98"/>
      <c r="B48" s="128"/>
      <c r="C48" s="10" t="s">
        <v>52</v>
      </c>
      <c r="D48" s="11">
        <v>1862</v>
      </c>
      <c r="E48" s="12">
        <v>1643</v>
      </c>
      <c r="F48" s="12"/>
      <c r="G48" s="12"/>
      <c r="H48" s="12"/>
      <c r="I48" s="12"/>
      <c r="J48" s="12"/>
      <c r="K48" s="12"/>
      <c r="L48" s="12"/>
      <c r="M48" s="32"/>
      <c r="N48" s="41"/>
      <c r="O48" s="74">
        <f t="shared" si="0"/>
        <v>3505</v>
      </c>
    </row>
    <row r="49" spans="1:15" ht="21" customHeight="1">
      <c r="A49" s="98"/>
      <c r="B49" s="128"/>
      <c r="C49" s="10" t="s">
        <v>43</v>
      </c>
      <c r="D49" s="11">
        <f>SUM(D47:D48)</f>
        <v>4277</v>
      </c>
      <c r="E49" s="12">
        <f>SUM(E47:E48)</f>
        <v>3308</v>
      </c>
      <c r="F49" s="12"/>
      <c r="G49" s="12"/>
      <c r="H49" s="12"/>
      <c r="I49" s="12"/>
      <c r="J49" s="12"/>
      <c r="K49" s="12"/>
      <c r="L49" s="12"/>
      <c r="M49" s="32"/>
      <c r="N49" s="41"/>
      <c r="O49" s="74">
        <f t="shared" si="0"/>
        <v>7585</v>
      </c>
    </row>
    <row r="50" spans="1:15" ht="21" customHeight="1">
      <c r="A50" s="98"/>
      <c r="B50" s="134" t="s">
        <v>74</v>
      </c>
      <c r="C50" s="135"/>
      <c r="D50" s="11">
        <v>54</v>
      </c>
      <c r="E50" s="12">
        <v>17</v>
      </c>
      <c r="F50" s="12"/>
      <c r="G50" s="12"/>
      <c r="H50" s="12"/>
      <c r="I50" s="12"/>
      <c r="J50" s="12"/>
      <c r="K50" s="12"/>
      <c r="L50" s="12"/>
      <c r="M50" s="32"/>
      <c r="N50" s="41"/>
      <c r="O50" s="74">
        <f t="shared" si="0"/>
        <v>71</v>
      </c>
    </row>
    <row r="51" spans="1:15" ht="21" customHeight="1" thickBot="1">
      <c r="A51" s="142"/>
      <c r="B51" s="136" t="s">
        <v>75</v>
      </c>
      <c r="C51" s="137"/>
      <c r="D51" s="20">
        <v>130</v>
      </c>
      <c r="E51" s="21">
        <v>66</v>
      </c>
      <c r="F51" s="21"/>
      <c r="G51" s="21"/>
      <c r="H51" s="21"/>
      <c r="I51" s="21"/>
      <c r="J51" s="21"/>
      <c r="K51" s="21"/>
      <c r="L51" s="21"/>
      <c r="M51" s="40"/>
      <c r="N51" s="42"/>
      <c r="O51" s="90">
        <f t="shared" si="0"/>
        <v>196</v>
      </c>
    </row>
    <row r="52" spans="1:15" ht="21" customHeight="1" thickBot="1">
      <c r="A52" s="143" t="s">
        <v>54</v>
      </c>
      <c r="B52" s="144"/>
      <c r="C52" s="145"/>
      <c r="D52" s="15">
        <f>SUM(D49:D51)</f>
        <v>4461</v>
      </c>
      <c r="E52" s="16">
        <f>SUM(E49:E51)</f>
        <v>3391</v>
      </c>
      <c r="F52" s="16"/>
      <c r="G52" s="16"/>
      <c r="H52" s="16"/>
      <c r="I52" s="16"/>
      <c r="J52" s="16"/>
      <c r="K52" s="16"/>
      <c r="L52" s="16"/>
      <c r="M52" s="39"/>
      <c r="N52" s="48"/>
      <c r="O52" s="76">
        <f t="shared" si="0"/>
        <v>7852</v>
      </c>
    </row>
    <row r="53" spans="1:15" ht="23.25" customHeight="1" thickBot="1">
      <c r="A53" s="146" t="s">
        <v>35</v>
      </c>
      <c r="B53" s="147"/>
      <c r="C53" s="148"/>
      <c r="D53" s="77">
        <f>SUM(D46+D52)</f>
        <v>8683</v>
      </c>
      <c r="E53" s="78">
        <f>SUM(E46+E52)</f>
        <v>6908</v>
      </c>
      <c r="F53" s="78"/>
      <c r="G53" s="78"/>
      <c r="H53" s="78"/>
      <c r="I53" s="78"/>
      <c r="J53" s="78"/>
      <c r="K53" s="78"/>
      <c r="L53" s="78"/>
      <c r="M53" s="82"/>
      <c r="N53" s="94"/>
      <c r="O53" s="76">
        <f>SUM(D53:N53)</f>
        <v>15591</v>
      </c>
    </row>
  </sheetData>
  <sheetProtection/>
  <mergeCells count="40">
    <mergeCell ref="B17:B19"/>
    <mergeCell ref="B26:B28"/>
    <mergeCell ref="A53:C53"/>
    <mergeCell ref="A52:C52"/>
    <mergeCell ref="B50:C50"/>
    <mergeCell ref="B51:C51"/>
    <mergeCell ref="B47:B49"/>
    <mergeCell ref="A47:A51"/>
    <mergeCell ref="B35:B37"/>
    <mergeCell ref="A46:C46"/>
    <mergeCell ref="A45:C45"/>
    <mergeCell ref="A38:B40"/>
    <mergeCell ref="A29:A37"/>
    <mergeCell ref="B29:B31"/>
    <mergeCell ref="B23:B25"/>
    <mergeCell ref="B32:B34"/>
    <mergeCell ref="A44:C44"/>
    <mergeCell ref="A41:B43"/>
    <mergeCell ref="A8:A19"/>
    <mergeCell ref="A20:A28"/>
    <mergeCell ref="B20:B22"/>
    <mergeCell ref="B8:B10"/>
    <mergeCell ref="B11:B13"/>
    <mergeCell ref="B14:B16"/>
    <mergeCell ref="A5:A7"/>
    <mergeCell ref="D4:D7"/>
    <mergeCell ref="F4:F7"/>
    <mergeCell ref="A4:C4"/>
    <mergeCell ref="E4:E7"/>
    <mergeCell ref="C5:C7"/>
    <mergeCell ref="B5:B7"/>
    <mergeCell ref="O4:O7"/>
    <mergeCell ref="M4:M7"/>
    <mergeCell ref="K4:K7"/>
    <mergeCell ref="L4:L7"/>
    <mergeCell ref="G4:G7"/>
    <mergeCell ref="I4:I7"/>
    <mergeCell ref="N4:N7"/>
    <mergeCell ref="J4:J7"/>
    <mergeCell ref="H4:H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5" ht="15" customHeight="1">
      <c r="A1" s="22"/>
      <c r="B1" s="22"/>
      <c r="C1" s="22"/>
      <c r="D1" s="23"/>
      <c r="E1" s="1" t="s">
        <v>36</v>
      </c>
    </row>
    <row r="2" spans="1:15" ht="15" customHeight="1">
      <c r="A2" s="6"/>
      <c r="B2" s="49" t="s">
        <v>138</v>
      </c>
      <c r="C2" s="50"/>
      <c r="O2" s="24"/>
    </row>
    <row r="3" spans="5:15" ht="15" customHeight="1" thickBot="1">
      <c r="E3" s="5"/>
      <c r="F3" s="5"/>
      <c r="G3" s="5"/>
      <c r="H3" s="5"/>
      <c r="I3" s="5"/>
      <c r="O3" s="25"/>
    </row>
    <row r="4" spans="1:15" ht="48" customHeight="1">
      <c r="A4" s="104" t="s">
        <v>117</v>
      </c>
      <c r="B4" s="105"/>
      <c r="C4" s="106"/>
      <c r="D4" s="117" t="s">
        <v>139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58" t="s">
        <v>140</v>
      </c>
    </row>
    <row r="5" spans="1:15" ht="13.5">
      <c r="A5" s="98" t="s">
        <v>37</v>
      </c>
      <c r="B5" s="97" t="s">
        <v>38</v>
      </c>
      <c r="C5" s="120" t="s">
        <v>39</v>
      </c>
      <c r="D5" s="152"/>
      <c r="E5" s="152"/>
      <c r="F5" s="152"/>
      <c r="G5" s="152"/>
      <c r="H5" s="154"/>
      <c r="I5" s="154"/>
      <c r="J5" s="152"/>
      <c r="K5" s="152"/>
      <c r="L5" s="152"/>
      <c r="M5" s="152"/>
      <c r="N5" s="152"/>
      <c r="O5" s="159"/>
    </row>
    <row r="6" spans="1:15" ht="13.5">
      <c r="A6" s="98"/>
      <c r="B6" s="97"/>
      <c r="C6" s="120"/>
      <c r="D6" s="152"/>
      <c r="E6" s="152"/>
      <c r="F6" s="152"/>
      <c r="G6" s="152"/>
      <c r="H6" s="154"/>
      <c r="I6" s="154"/>
      <c r="J6" s="152"/>
      <c r="K6" s="152"/>
      <c r="L6" s="152"/>
      <c r="M6" s="152"/>
      <c r="N6" s="152"/>
      <c r="O6" s="159"/>
    </row>
    <row r="7" spans="1:15" ht="18.75" customHeight="1" thickBot="1">
      <c r="A7" s="99"/>
      <c r="B7" s="100"/>
      <c r="C7" s="121"/>
      <c r="D7" s="153"/>
      <c r="E7" s="153"/>
      <c r="F7" s="153"/>
      <c r="G7" s="153"/>
      <c r="H7" s="155"/>
      <c r="I7" s="155"/>
      <c r="J7" s="153"/>
      <c r="K7" s="153"/>
      <c r="L7" s="153"/>
      <c r="M7" s="153"/>
      <c r="N7" s="153"/>
      <c r="O7" s="160"/>
    </row>
    <row r="8" spans="1:15" ht="21" customHeight="1">
      <c r="A8" s="107" t="s">
        <v>141</v>
      </c>
      <c r="B8" s="96" t="s">
        <v>40</v>
      </c>
      <c r="C8" s="7" t="s">
        <v>41</v>
      </c>
      <c r="D8" s="9">
        <v>40</v>
      </c>
      <c r="E8" s="9"/>
      <c r="F8" s="9"/>
      <c r="G8" s="9"/>
      <c r="H8" s="9"/>
      <c r="I8" s="9"/>
      <c r="J8" s="9"/>
      <c r="K8" s="9"/>
      <c r="L8" s="9"/>
      <c r="M8" s="9"/>
      <c r="N8" s="9"/>
      <c r="O8" s="73">
        <f aca="true" t="shared" si="0" ref="O8:O53">SUM(D8:N8)</f>
        <v>40</v>
      </c>
    </row>
    <row r="9" spans="1:15" ht="21" customHeight="1">
      <c r="A9" s="108"/>
      <c r="B9" s="97"/>
      <c r="C9" s="10" t="s">
        <v>42</v>
      </c>
      <c r="D9" s="12">
        <v>2</v>
      </c>
      <c r="E9" s="12" t="s">
        <v>76</v>
      </c>
      <c r="F9" s="12"/>
      <c r="G9" s="12"/>
      <c r="H9" s="12"/>
      <c r="I9" s="12"/>
      <c r="J9" s="12"/>
      <c r="K9" s="12"/>
      <c r="L9" s="12"/>
      <c r="M9" s="12"/>
      <c r="N9" s="12"/>
      <c r="O9" s="74">
        <f t="shared" si="0"/>
        <v>2</v>
      </c>
    </row>
    <row r="10" spans="1:15" ht="21" customHeight="1">
      <c r="A10" s="108"/>
      <c r="B10" s="97"/>
      <c r="C10" s="10" t="s">
        <v>43</v>
      </c>
      <c r="D10" s="12">
        <f>SUM(D8:D9)</f>
        <v>42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74">
        <f t="shared" si="0"/>
        <v>42</v>
      </c>
    </row>
    <row r="11" spans="1:15" ht="21" customHeight="1">
      <c r="A11" s="108"/>
      <c r="B11" s="97" t="s">
        <v>44</v>
      </c>
      <c r="C11" s="10" t="s">
        <v>41</v>
      </c>
      <c r="D11" s="12">
        <v>122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4">
        <f t="shared" si="0"/>
        <v>122</v>
      </c>
    </row>
    <row r="12" spans="1:15" ht="21" customHeight="1">
      <c r="A12" s="108"/>
      <c r="B12" s="97"/>
      <c r="C12" s="10" t="s">
        <v>42</v>
      </c>
      <c r="D12" s="12">
        <v>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74">
        <f t="shared" si="0"/>
        <v>3</v>
      </c>
    </row>
    <row r="13" spans="1:15" ht="21" customHeight="1">
      <c r="A13" s="108"/>
      <c r="B13" s="97"/>
      <c r="C13" s="10" t="s">
        <v>43</v>
      </c>
      <c r="D13" s="11">
        <f>SUM(D11:D12)</f>
        <v>125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>
        <f t="shared" si="0"/>
        <v>125</v>
      </c>
    </row>
    <row r="14" spans="1:15" ht="21" customHeight="1">
      <c r="A14" s="108"/>
      <c r="B14" s="97" t="s">
        <v>45</v>
      </c>
      <c r="C14" s="10" t="s">
        <v>41</v>
      </c>
      <c r="D14" s="12"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>
        <f t="shared" si="0"/>
        <v>0</v>
      </c>
    </row>
    <row r="15" spans="1:15" ht="21" customHeight="1">
      <c r="A15" s="108"/>
      <c r="B15" s="97"/>
      <c r="C15" s="10" t="s">
        <v>42</v>
      </c>
      <c r="D15" s="12"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4">
        <f t="shared" si="0"/>
        <v>0</v>
      </c>
    </row>
    <row r="16" spans="1:15" ht="21" customHeight="1">
      <c r="A16" s="108"/>
      <c r="B16" s="97"/>
      <c r="C16" s="10" t="s">
        <v>43</v>
      </c>
      <c r="D16" s="12">
        <f>SUM(D14:D15)</f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4">
        <f t="shared" si="0"/>
        <v>0</v>
      </c>
    </row>
    <row r="17" spans="1:15" ht="21" customHeight="1">
      <c r="A17" s="108"/>
      <c r="B17" s="97" t="s">
        <v>142</v>
      </c>
      <c r="C17" s="10" t="s">
        <v>41</v>
      </c>
      <c r="D17" s="11">
        <f>D8+D11+D14</f>
        <v>162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74">
        <f t="shared" si="0"/>
        <v>162</v>
      </c>
    </row>
    <row r="18" spans="1:15" ht="21" customHeight="1">
      <c r="A18" s="108"/>
      <c r="B18" s="97"/>
      <c r="C18" s="10" t="s">
        <v>42</v>
      </c>
      <c r="D18" s="11">
        <f>D9+D12+D15</f>
        <v>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74">
        <f t="shared" si="0"/>
        <v>5</v>
      </c>
    </row>
    <row r="19" spans="1:15" ht="21" customHeight="1" thickBot="1">
      <c r="A19" s="109"/>
      <c r="B19" s="100"/>
      <c r="C19" s="13" t="s">
        <v>43</v>
      </c>
      <c r="D19" s="11">
        <f>SUM(D17:D18)</f>
        <v>167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74">
        <f t="shared" si="0"/>
        <v>167</v>
      </c>
    </row>
    <row r="20" spans="1:15" ht="21" customHeight="1">
      <c r="A20" s="107" t="s">
        <v>143</v>
      </c>
      <c r="B20" s="96" t="s">
        <v>40</v>
      </c>
      <c r="C20" s="7" t="s">
        <v>41</v>
      </c>
      <c r="D20" s="9">
        <v>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73">
        <f t="shared" si="0"/>
        <v>3</v>
      </c>
    </row>
    <row r="21" spans="1:15" ht="21" customHeight="1">
      <c r="A21" s="108"/>
      <c r="B21" s="97"/>
      <c r="C21" s="10" t="s">
        <v>42</v>
      </c>
      <c r="D21" s="12"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4">
        <f t="shared" si="0"/>
        <v>0</v>
      </c>
    </row>
    <row r="22" spans="1:15" ht="21" customHeight="1">
      <c r="A22" s="108"/>
      <c r="B22" s="97"/>
      <c r="C22" s="10" t="s">
        <v>43</v>
      </c>
      <c r="D22" s="11">
        <f>SUM(D20:D21)</f>
        <v>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74">
        <f t="shared" si="0"/>
        <v>3</v>
      </c>
    </row>
    <row r="23" spans="1:15" ht="21" customHeight="1">
      <c r="A23" s="108"/>
      <c r="B23" s="97" t="s">
        <v>44</v>
      </c>
      <c r="C23" s="10" t="s">
        <v>41</v>
      </c>
      <c r="D23" s="12">
        <v>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74">
        <f t="shared" si="0"/>
        <v>7</v>
      </c>
    </row>
    <row r="24" spans="1:15" ht="21" customHeight="1">
      <c r="A24" s="108"/>
      <c r="B24" s="97"/>
      <c r="C24" s="10" t="s">
        <v>42</v>
      </c>
      <c r="D24" s="12"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4">
        <f t="shared" si="0"/>
        <v>0</v>
      </c>
    </row>
    <row r="25" spans="1:15" ht="21" customHeight="1">
      <c r="A25" s="108"/>
      <c r="B25" s="97"/>
      <c r="C25" s="10" t="s">
        <v>43</v>
      </c>
      <c r="D25" s="11">
        <f>SUM(D23:D24)</f>
        <v>7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4">
        <f t="shared" si="0"/>
        <v>7</v>
      </c>
    </row>
    <row r="26" spans="1:15" ht="21" customHeight="1">
      <c r="A26" s="108"/>
      <c r="B26" s="97" t="s">
        <v>142</v>
      </c>
      <c r="C26" s="10" t="s">
        <v>41</v>
      </c>
      <c r="D26" s="11">
        <f>D20+D23</f>
        <v>10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74">
        <f t="shared" si="0"/>
        <v>10</v>
      </c>
    </row>
    <row r="27" spans="1:15" ht="21" customHeight="1">
      <c r="A27" s="108"/>
      <c r="B27" s="97"/>
      <c r="C27" s="10" t="s">
        <v>42</v>
      </c>
      <c r="D27" s="11">
        <f>D21+D24</f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74">
        <f t="shared" si="0"/>
        <v>0</v>
      </c>
    </row>
    <row r="28" spans="1:15" ht="21" customHeight="1" thickBot="1">
      <c r="A28" s="109"/>
      <c r="B28" s="100"/>
      <c r="C28" s="13" t="s">
        <v>43</v>
      </c>
      <c r="D28" s="11">
        <f>D22+D25</f>
        <v>10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74">
        <f t="shared" si="0"/>
        <v>10</v>
      </c>
    </row>
    <row r="29" spans="1:15" ht="21" customHeight="1">
      <c r="A29" s="107" t="s">
        <v>144</v>
      </c>
      <c r="B29" s="96" t="s">
        <v>40</v>
      </c>
      <c r="C29" s="7" t="s">
        <v>41</v>
      </c>
      <c r="D29" s="9">
        <v>180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73">
        <f t="shared" si="0"/>
        <v>180</v>
      </c>
    </row>
    <row r="30" spans="1:15" ht="21" customHeight="1">
      <c r="A30" s="108"/>
      <c r="B30" s="97"/>
      <c r="C30" s="10" t="s">
        <v>42</v>
      </c>
      <c r="D30" s="12"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74">
        <f t="shared" si="0"/>
        <v>0</v>
      </c>
    </row>
    <row r="31" spans="1:15" ht="21" customHeight="1">
      <c r="A31" s="108"/>
      <c r="B31" s="97"/>
      <c r="C31" s="10" t="s">
        <v>43</v>
      </c>
      <c r="D31" s="11">
        <f>SUM(D29:D30)</f>
        <v>180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74">
        <f t="shared" si="0"/>
        <v>180</v>
      </c>
    </row>
    <row r="32" spans="1:15" ht="21" customHeight="1">
      <c r="A32" s="108"/>
      <c r="B32" s="97" t="s">
        <v>44</v>
      </c>
      <c r="C32" s="10" t="s">
        <v>41</v>
      </c>
      <c r="D32" s="12">
        <v>282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74">
        <f t="shared" si="0"/>
        <v>282</v>
      </c>
    </row>
    <row r="33" spans="1:15" ht="21" customHeight="1">
      <c r="A33" s="108"/>
      <c r="B33" s="97"/>
      <c r="C33" s="10" t="s">
        <v>42</v>
      </c>
      <c r="D33" s="12"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4">
        <f t="shared" si="0"/>
        <v>0</v>
      </c>
    </row>
    <row r="34" spans="1:15" ht="21" customHeight="1">
      <c r="A34" s="108"/>
      <c r="B34" s="97"/>
      <c r="C34" s="10" t="s">
        <v>43</v>
      </c>
      <c r="D34" s="12">
        <f>SUM(D32:D33)</f>
        <v>282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4">
        <f t="shared" si="0"/>
        <v>282</v>
      </c>
    </row>
    <row r="35" spans="1:15" ht="21" customHeight="1">
      <c r="A35" s="108"/>
      <c r="B35" s="97" t="s">
        <v>142</v>
      </c>
      <c r="C35" s="10" t="s">
        <v>41</v>
      </c>
      <c r="D35" s="11">
        <f>D29+D32</f>
        <v>462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74">
        <f t="shared" si="0"/>
        <v>462</v>
      </c>
    </row>
    <row r="36" spans="1:15" ht="21" customHeight="1">
      <c r="A36" s="108"/>
      <c r="B36" s="97"/>
      <c r="C36" s="10" t="s">
        <v>42</v>
      </c>
      <c r="D36" s="11">
        <f>D30+D33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74">
        <f t="shared" si="0"/>
        <v>0</v>
      </c>
    </row>
    <row r="37" spans="1:15" ht="21" customHeight="1" thickBot="1">
      <c r="A37" s="109"/>
      <c r="B37" s="100"/>
      <c r="C37" s="13" t="s">
        <v>43</v>
      </c>
      <c r="D37" s="11">
        <f>D31+D34</f>
        <v>462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74">
        <f t="shared" si="0"/>
        <v>462</v>
      </c>
    </row>
    <row r="38" spans="1:15" ht="21" customHeight="1">
      <c r="A38" s="125" t="s">
        <v>46</v>
      </c>
      <c r="B38" s="126"/>
      <c r="C38" s="7" t="s">
        <v>41</v>
      </c>
      <c r="D38" s="9">
        <v>28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73">
        <f t="shared" si="0"/>
        <v>28</v>
      </c>
    </row>
    <row r="39" spans="1:15" ht="21" customHeight="1">
      <c r="A39" s="127"/>
      <c r="B39" s="128"/>
      <c r="C39" s="10" t="s">
        <v>42</v>
      </c>
      <c r="D39" s="12"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74">
        <f t="shared" si="0"/>
        <v>0</v>
      </c>
    </row>
    <row r="40" spans="1:15" ht="21" customHeight="1" thickBot="1">
      <c r="A40" s="129"/>
      <c r="B40" s="130"/>
      <c r="C40" s="13" t="s">
        <v>43</v>
      </c>
      <c r="D40" s="14">
        <f>SUM(D38:D39)</f>
        <v>28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89">
        <f t="shared" si="0"/>
        <v>28</v>
      </c>
    </row>
    <row r="41" spans="1:15" ht="21" customHeight="1">
      <c r="A41" s="125" t="s">
        <v>47</v>
      </c>
      <c r="B41" s="126"/>
      <c r="C41" s="7" t="s">
        <v>41</v>
      </c>
      <c r="D41" s="9">
        <v>26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73">
        <f t="shared" si="0"/>
        <v>26</v>
      </c>
    </row>
    <row r="42" spans="1:15" ht="21" customHeight="1">
      <c r="A42" s="127"/>
      <c r="B42" s="128"/>
      <c r="C42" s="10" t="s">
        <v>42</v>
      </c>
      <c r="D42" s="12"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>SUM(D41:D42)</f>
        <v>26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90">
        <f t="shared" si="0"/>
        <v>26</v>
      </c>
    </row>
    <row r="44" spans="1:15" ht="21" customHeight="1" thickBot="1">
      <c r="A44" s="138" t="s">
        <v>48</v>
      </c>
      <c r="B44" s="139"/>
      <c r="C44" s="140"/>
      <c r="D44" s="16">
        <f>SUM(D43+D40+D37+D28+D19)</f>
        <v>693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76">
        <f t="shared" si="0"/>
        <v>693</v>
      </c>
    </row>
    <row r="45" spans="1:15" ht="21" customHeight="1" thickBot="1">
      <c r="A45" s="138" t="s">
        <v>145</v>
      </c>
      <c r="B45" s="139"/>
      <c r="C45" s="140"/>
      <c r="D45" s="16">
        <v>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76">
        <f t="shared" si="0"/>
        <v>5</v>
      </c>
    </row>
    <row r="46" spans="1:15" ht="21" customHeight="1" thickBot="1">
      <c r="A46" s="138" t="s">
        <v>49</v>
      </c>
      <c r="B46" s="139"/>
      <c r="C46" s="140"/>
      <c r="D46" s="16">
        <f>SUM(D44:D45)</f>
        <v>698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76">
        <f t="shared" si="0"/>
        <v>698</v>
      </c>
    </row>
    <row r="47" spans="1:15" ht="21" customHeight="1">
      <c r="A47" s="141" t="s">
        <v>146</v>
      </c>
      <c r="B47" s="131" t="s">
        <v>50</v>
      </c>
      <c r="C47" s="17" t="s">
        <v>51</v>
      </c>
      <c r="D47" s="19">
        <v>319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89">
        <f t="shared" si="0"/>
        <v>319</v>
      </c>
    </row>
    <row r="48" spans="1:15" ht="21" customHeight="1">
      <c r="A48" s="98"/>
      <c r="B48" s="128"/>
      <c r="C48" s="10" t="s">
        <v>52</v>
      </c>
      <c r="D48" s="12">
        <v>305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4">
        <f t="shared" si="0"/>
        <v>305</v>
      </c>
    </row>
    <row r="49" spans="1:15" ht="21" customHeight="1">
      <c r="A49" s="98"/>
      <c r="B49" s="128"/>
      <c r="C49" s="10" t="s">
        <v>43</v>
      </c>
      <c r="D49" s="11">
        <f>SUM(D47+D48)</f>
        <v>624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74">
        <f t="shared" si="0"/>
        <v>624</v>
      </c>
    </row>
    <row r="50" spans="1:15" ht="21" customHeight="1">
      <c r="A50" s="98"/>
      <c r="B50" s="134" t="s">
        <v>147</v>
      </c>
      <c r="C50" s="135"/>
      <c r="D50" s="12">
        <v>4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74">
        <f t="shared" si="0"/>
        <v>4</v>
      </c>
    </row>
    <row r="51" spans="1:15" ht="21" customHeight="1" thickBot="1">
      <c r="A51" s="142"/>
      <c r="B51" s="136" t="s">
        <v>148</v>
      </c>
      <c r="C51" s="137"/>
      <c r="D51" s="21">
        <v>29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90">
        <f t="shared" si="0"/>
        <v>29</v>
      </c>
    </row>
    <row r="52" spans="1:15" ht="21" customHeight="1" thickBot="1">
      <c r="A52" s="143" t="s">
        <v>54</v>
      </c>
      <c r="B52" s="144"/>
      <c r="C52" s="145"/>
      <c r="D52" s="16">
        <f>SUM(D49:D51)</f>
        <v>657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76">
        <f t="shared" si="0"/>
        <v>657</v>
      </c>
    </row>
    <row r="53" spans="1:15" ht="23.25" customHeight="1" thickBot="1">
      <c r="A53" s="146" t="s">
        <v>35</v>
      </c>
      <c r="B53" s="147"/>
      <c r="C53" s="148"/>
      <c r="D53" s="78">
        <f>SUM(D46+D52)</f>
        <v>1355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6">
        <f t="shared" si="0"/>
        <v>1355</v>
      </c>
    </row>
  </sheetData>
  <sheetProtection/>
  <mergeCells count="40">
    <mergeCell ref="O4:O7"/>
    <mergeCell ref="L4:L7"/>
    <mergeCell ref="N4:N7"/>
    <mergeCell ref="M4:M7"/>
    <mergeCell ref="H4:H7"/>
    <mergeCell ref="A4:C4"/>
    <mergeCell ref="A8:A19"/>
    <mergeCell ref="A5:A7"/>
    <mergeCell ref="B5:B7"/>
    <mergeCell ref="B14:B16"/>
    <mergeCell ref="B17:B19"/>
    <mergeCell ref="F4:F7"/>
    <mergeCell ref="C5:C7"/>
    <mergeCell ref="E4:E7"/>
    <mergeCell ref="D4:D7"/>
    <mergeCell ref="B20:B22"/>
    <mergeCell ref="K4:K7"/>
    <mergeCell ref="J4:J7"/>
    <mergeCell ref="I4:I7"/>
    <mergeCell ref="G4:G7"/>
    <mergeCell ref="B11:B13"/>
    <mergeCell ref="A53:C53"/>
    <mergeCell ref="A29:A37"/>
    <mergeCell ref="B35:B37"/>
    <mergeCell ref="B51:C51"/>
    <mergeCell ref="B8:B10"/>
    <mergeCell ref="A47:A51"/>
    <mergeCell ref="A41:B43"/>
    <mergeCell ref="B47:B49"/>
    <mergeCell ref="A45:C45"/>
    <mergeCell ref="A20:A28"/>
    <mergeCell ref="B50:C50"/>
    <mergeCell ref="B32:B34"/>
    <mergeCell ref="A52:C52"/>
    <mergeCell ref="B23:B25"/>
    <mergeCell ref="A38:B40"/>
    <mergeCell ref="A44:C44"/>
    <mergeCell ref="B26:B28"/>
    <mergeCell ref="A46:C46"/>
    <mergeCell ref="B29:B3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5" ht="15" customHeight="1">
      <c r="A1" s="22"/>
      <c r="B1" s="22"/>
      <c r="C1" s="22"/>
      <c r="D1" s="22"/>
      <c r="E1" s="22"/>
    </row>
    <row r="2" spans="1:15" ht="15" customHeight="1">
      <c r="A2" s="49" t="s">
        <v>77</v>
      </c>
      <c r="C2" s="50"/>
      <c r="D2" s="56"/>
      <c r="E2" s="52"/>
      <c r="M2" s="53"/>
      <c r="N2" s="53"/>
      <c r="O2" s="24"/>
    </row>
    <row r="3" spans="13:15" ht="15" customHeight="1" thickBot="1">
      <c r="M3" s="25"/>
      <c r="N3" s="25"/>
      <c r="O3" s="25"/>
    </row>
    <row r="4" spans="1:15" ht="48" customHeight="1">
      <c r="A4" s="104" t="s">
        <v>4</v>
      </c>
      <c r="B4" s="105"/>
      <c r="C4" s="106"/>
      <c r="D4" s="161" t="s">
        <v>78</v>
      </c>
      <c r="E4" s="156" t="s">
        <v>79</v>
      </c>
      <c r="F4" s="117" t="s">
        <v>80</v>
      </c>
      <c r="G4" s="117"/>
      <c r="H4" s="117"/>
      <c r="I4" s="117"/>
      <c r="J4" s="117"/>
      <c r="K4" s="117"/>
      <c r="L4" s="117"/>
      <c r="M4" s="117"/>
      <c r="N4" s="164"/>
      <c r="O4" s="158" t="s">
        <v>18</v>
      </c>
    </row>
    <row r="5" spans="1:15" ht="13.5">
      <c r="A5" s="98" t="s">
        <v>37</v>
      </c>
      <c r="B5" s="97" t="s">
        <v>38</v>
      </c>
      <c r="C5" s="120" t="s">
        <v>39</v>
      </c>
      <c r="D5" s="162"/>
      <c r="E5" s="157"/>
      <c r="F5" s="152"/>
      <c r="G5" s="152"/>
      <c r="H5" s="154"/>
      <c r="I5" s="154"/>
      <c r="J5" s="152"/>
      <c r="K5" s="152"/>
      <c r="L5" s="152"/>
      <c r="M5" s="152"/>
      <c r="N5" s="165"/>
      <c r="O5" s="159"/>
    </row>
    <row r="6" spans="1:15" ht="13.5">
      <c r="A6" s="98"/>
      <c r="B6" s="97"/>
      <c r="C6" s="120"/>
      <c r="D6" s="162"/>
      <c r="E6" s="157"/>
      <c r="F6" s="152"/>
      <c r="G6" s="152"/>
      <c r="H6" s="154"/>
      <c r="I6" s="154"/>
      <c r="J6" s="152"/>
      <c r="K6" s="152"/>
      <c r="L6" s="152"/>
      <c r="M6" s="152"/>
      <c r="N6" s="165"/>
      <c r="O6" s="159"/>
    </row>
    <row r="7" spans="1:15" ht="18.75" customHeight="1" thickBot="1">
      <c r="A7" s="99"/>
      <c r="B7" s="100"/>
      <c r="C7" s="121"/>
      <c r="D7" s="163"/>
      <c r="E7" s="178"/>
      <c r="F7" s="153"/>
      <c r="G7" s="153"/>
      <c r="H7" s="155"/>
      <c r="I7" s="155"/>
      <c r="J7" s="153"/>
      <c r="K7" s="153"/>
      <c r="L7" s="153"/>
      <c r="M7" s="153"/>
      <c r="N7" s="166"/>
      <c r="O7" s="160"/>
    </row>
    <row r="8" spans="1:15" ht="21" customHeight="1">
      <c r="A8" s="107" t="s">
        <v>14</v>
      </c>
      <c r="B8" s="96" t="s">
        <v>40</v>
      </c>
      <c r="C8" s="7" t="s">
        <v>41</v>
      </c>
      <c r="D8" s="8">
        <v>281</v>
      </c>
      <c r="E8" s="9">
        <v>125</v>
      </c>
      <c r="F8" s="9">
        <v>103</v>
      </c>
      <c r="G8" s="9"/>
      <c r="H8" s="9"/>
      <c r="I8" s="9"/>
      <c r="J8" s="9"/>
      <c r="K8" s="9"/>
      <c r="L8" s="9"/>
      <c r="M8" s="9"/>
      <c r="N8" s="37"/>
      <c r="O8" s="73">
        <f aca="true" t="shared" si="0" ref="O8:O53">SUM(D8:N8)</f>
        <v>509</v>
      </c>
    </row>
    <row r="9" spans="1:15" ht="21" customHeight="1">
      <c r="A9" s="108"/>
      <c r="B9" s="97"/>
      <c r="C9" s="10" t="s">
        <v>42</v>
      </c>
      <c r="D9" s="11">
        <v>90</v>
      </c>
      <c r="E9" s="12">
        <v>13</v>
      </c>
      <c r="F9" s="12">
        <v>68</v>
      </c>
      <c r="G9" s="12"/>
      <c r="H9" s="12"/>
      <c r="I9" s="12"/>
      <c r="J9" s="12"/>
      <c r="K9" s="12"/>
      <c r="L9" s="12"/>
      <c r="M9" s="12"/>
      <c r="N9" s="32"/>
      <c r="O9" s="74">
        <f t="shared" si="0"/>
        <v>171</v>
      </c>
    </row>
    <row r="10" spans="1:15" ht="21" customHeight="1">
      <c r="A10" s="108"/>
      <c r="B10" s="97"/>
      <c r="C10" s="10" t="s">
        <v>43</v>
      </c>
      <c r="D10" s="11">
        <f>SUM(D8:D9)</f>
        <v>371</v>
      </c>
      <c r="E10" s="12">
        <f>SUM(E8:E9)</f>
        <v>138</v>
      </c>
      <c r="F10" s="12">
        <f>SUM(F8:F9)</f>
        <v>171</v>
      </c>
      <c r="G10" s="12"/>
      <c r="H10" s="12"/>
      <c r="I10" s="12"/>
      <c r="J10" s="12"/>
      <c r="K10" s="12"/>
      <c r="L10" s="12"/>
      <c r="M10" s="12"/>
      <c r="N10" s="32"/>
      <c r="O10" s="74">
        <f t="shared" si="0"/>
        <v>680</v>
      </c>
    </row>
    <row r="11" spans="1:15" ht="21" customHeight="1">
      <c r="A11" s="108"/>
      <c r="B11" s="97" t="s">
        <v>44</v>
      </c>
      <c r="C11" s="10" t="s">
        <v>41</v>
      </c>
      <c r="D11" s="11">
        <v>741</v>
      </c>
      <c r="E11" s="12">
        <v>455</v>
      </c>
      <c r="F11" s="12">
        <v>243</v>
      </c>
      <c r="G11" s="12"/>
      <c r="H11" s="12"/>
      <c r="I11" s="12"/>
      <c r="J11" s="12"/>
      <c r="K11" s="12"/>
      <c r="L11" s="12"/>
      <c r="M11" s="12"/>
      <c r="N11" s="32"/>
      <c r="O11" s="75">
        <f t="shared" si="0"/>
        <v>1439</v>
      </c>
    </row>
    <row r="12" spans="1:15" ht="21" customHeight="1">
      <c r="A12" s="108"/>
      <c r="B12" s="97"/>
      <c r="C12" s="10" t="s">
        <v>42</v>
      </c>
      <c r="D12" s="11">
        <v>6</v>
      </c>
      <c r="E12" s="12">
        <v>12</v>
      </c>
      <c r="F12" s="12">
        <v>5</v>
      </c>
      <c r="G12" s="12"/>
      <c r="H12" s="12"/>
      <c r="I12" s="12"/>
      <c r="J12" s="12"/>
      <c r="K12" s="12"/>
      <c r="L12" s="12"/>
      <c r="M12" s="12"/>
      <c r="N12" s="32"/>
      <c r="O12" s="74">
        <f t="shared" si="0"/>
        <v>23</v>
      </c>
    </row>
    <row r="13" spans="1:15" ht="21" customHeight="1">
      <c r="A13" s="108"/>
      <c r="B13" s="97"/>
      <c r="C13" s="10" t="s">
        <v>43</v>
      </c>
      <c r="D13" s="11">
        <f>SUM(D11:D12)</f>
        <v>747</v>
      </c>
      <c r="E13" s="12">
        <f>SUM(E11:E12)</f>
        <v>467</v>
      </c>
      <c r="F13" s="12">
        <f>SUM(F11:F12)</f>
        <v>248</v>
      </c>
      <c r="G13" s="12"/>
      <c r="H13" s="12"/>
      <c r="I13" s="12"/>
      <c r="J13" s="12"/>
      <c r="K13" s="12"/>
      <c r="L13" s="12"/>
      <c r="M13" s="12"/>
      <c r="N13" s="32"/>
      <c r="O13" s="75">
        <f t="shared" si="0"/>
        <v>1462</v>
      </c>
    </row>
    <row r="14" spans="1:15" ht="21" customHeight="1">
      <c r="A14" s="108"/>
      <c r="B14" s="97" t="s">
        <v>45</v>
      </c>
      <c r="C14" s="10" t="s">
        <v>41</v>
      </c>
      <c r="D14" s="11">
        <v>0</v>
      </c>
      <c r="E14" s="12">
        <v>0</v>
      </c>
      <c r="F14" s="12">
        <v>0</v>
      </c>
      <c r="G14" s="12"/>
      <c r="H14" s="12"/>
      <c r="I14" s="12"/>
      <c r="J14" s="12"/>
      <c r="K14" s="12"/>
      <c r="L14" s="12"/>
      <c r="M14" s="12"/>
      <c r="N14" s="32"/>
      <c r="O14" s="74">
        <f t="shared" si="0"/>
        <v>0</v>
      </c>
    </row>
    <row r="15" spans="1:15" ht="21" customHeight="1">
      <c r="A15" s="108"/>
      <c r="B15" s="97"/>
      <c r="C15" s="10" t="s">
        <v>42</v>
      </c>
      <c r="D15" s="11">
        <v>6</v>
      </c>
      <c r="E15" s="12">
        <v>0</v>
      </c>
      <c r="F15" s="12">
        <v>7</v>
      </c>
      <c r="G15" s="12"/>
      <c r="H15" s="12"/>
      <c r="I15" s="12"/>
      <c r="J15" s="12"/>
      <c r="K15" s="12"/>
      <c r="L15" s="12"/>
      <c r="M15" s="12"/>
      <c r="N15" s="32"/>
      <c r="O15" s="75">
        <f t="shared" si="0"/>
        <v>13</v>
      </c>
    </row>
    <row r="16" spans="1:15" ht="21" customHeight="1">
      <c r="A16" s="108"/>
      <c r="B16" s="97"/>
      <c r="C16" s="10" t="s">
        <v>43</v>
      </c>
      <c r="D16" s="11">
        <f>SUM(D14:D15)</f>
        <v>6</v>
      </c>
      <c r="E16" s="12">
        <v>0</v>
      </c>
      <c r="F16" s="12">
        <f>SUM(F14:F15)</f>
        <v>7</v>
      </c>
      <c r="G16" s="12"/>
      <c r="H16" s="12"/>
      <c r="I16" s="12"/>
      <c r="J16" s="12"/>
      <c r="K16" s="12"/>
      <c r="L16" s="12"/>
      <c r="M16" s="12"/>
      <c r="N16" s="32"/>
      <c r="O16" s="74">
        <f t="shared" si="0"/>
        <v>13</v>
      </c>
    </row>
    <row r="17" spans="1:15" ht="21" customHeight="1">
      <c r="A17" s="108"/>
      <c r="B17" s="97" t="s">
        <v>21</v>
      </c>
      <c r="C17" s="10" t="s">
        <v>41</v>
      </c>
      <c r="D17" s="11">
        <f aca="true" t="shared" si="1" ref="D17:F19">D8+D11+D14</f>
        <v>1022</v>
      </c>
      <c r="E17" s="11">
        <f t="shared" si="1"/>
        <v>580</v>
      </c>
      <c r="F17" s="11">
        <f t="shared" si="1"/>
        <v>346</v>
      </c>
      <c r="G17" s="11"/>
      <c r="H17" s="11"/>
      <c r="I17" s="11"/>
      <c r="J17" s="11"/>
      <c r="K17" s="11"/>
      <c r="L17" s="11"/>
      <c r="M17" s="11"/>
      <c r="N17" s="54"/>
      <c r="O17" s="75">
        <f t="shared" si="0"/>
        <v>1948</v>
      </c>
    </row>
    <row r="18" spans="1:15" ht="21" customHeight="1">
      <c r="A18" s="108"/>
      <c r="B18" s="97"/>
      <c r="C18" s="10" t="s">
        <v>42</v>
      </c>
      <c r="D18" s="11">
        <f t="shared" si="1"/>
        <v>102</v>
      </c>
      <c r="E18" s="11">
        <f t="shared" si="1"/>
        <v>25</v>
      </c>
      <c r="F18" s="11">
        <f t="shared" si="1"/>
        <v>80</v>
      </c>
      <c r="G18" s="11"/>
      <c r="H18" s="11"/>
      <c r="I18" s="11"/>
      <c r="J18" s="11"/>
      <c r="K18" s="11"/>
      <c r="L18" s="11"/>
      <c r="M18" s="11"/>
      <c r="N18" s="54"/>
      <c r="O18" s="74">
        <f t="shared" si="0"/>
        <v>207</v>
      </c>
    </row>
    <row r="19" spans="1:15" ht="21" customHeight="1" thickBot="1">
      <c r="A19" s="109"/>
      <c r="B19" s="100"/>
      <c r="C19" s="13" t="s">
        <v>43</v>
      </c>
      <c r="D19" s="11">
        <f t="shared" si="1"/>
        <v>1124</v>
      </c>
      <c r="E19" s="11">
        <f t="shared" si="1"/>
        <v>605</v>
      </c>
      <c r="F19" s="11">
        <f t="shared" si="1"/>
        <v>426</v>
      </c>
      <c r="G19" s="11"/>
      <c r="H19" s="11"/>
      <c r="I19" s="11"/>
      <c r="J19" s="11"/>
      <c r="K19" s="11"/>
      <c r="L19" s="11"/>
      <c r="M19" s="11"/>
      <c r="N19" s="54"/>
      <c r="O19" s="89">
        <f t="shared" si="0"/>
        <v>2155</v>
      </c>
    </row>
    <row r="20" spans="1:15" ht="21" customHeight="1">
      <c r="A20" s="107" t="s">
        <v>22</v>
      </c>
      <c r="B20" s="96" t="s">
        <v>40</v>
      </c>
      <c r="C20" s="7" t="s">
        <v>41</v>
      </c>
      <c r="D20" s="8">
        <v>5</v>
      </c>
      <c r="E20" s="9">
        <v>4</v>
      </c>
      <c r="F20" s="9">
        <v>1</v>
      </c>
      <c r="G20" s="9"/>
      <c r="H20" s="9"/>
      <c r="I20" s="9"/>
      <c r="J20" s="9"/>
      <c r="K20" s="9"/>
      <c r="L20" s="9"/>
      <c r="M20" s="9"/>
      <c r="N20" s="37"/>
      <c r="O20" s="73">
        <f t="shared" si="0"/>
        <v>10</v>
      </c>
    </row>
    <row r="21" spans="1:15" ht="21" customHeight="1">
      <c r="A21" s="108"/>
      <c r="B21" s="97"/>
      <c r="C21" s="10" t="s">
        <v>42</v>
      </c>
      <c r="D21" s="11">
        <v>0</v>
      </c>
      <c r="E21" s="12">
        <v>5</v>
      </c>
      <c r="F21" s="12">
        <v>0</v>
      </c>
      <c r="G21" s="12"/>
      <c r="H21" s="12"/>
      <c r="I21" s="12"/>
      <c r="J21" s="12"/>
      <c r="K21" s="12"/>
      <c r="L21" s="12"/>
      <c r="M21" s="12"/>
      <c r="N21" s="32"/>
      <c r="O21" s="74">
        <f t="shared" si="0"/>
        <v>5</v>
      </c>
    </row>
    <row r="22" spans="1:15" ht="21" customHeight="1">
      <c r="A22" s="108"/>
      <c r="B22" s="97"/>
      <c r="C22" s="10" t="s">
        <v>43</v>
      </c>
      <c r="D22" s="11">
        <f>SUM(D20:D21)</f>
        <v>5</v>
      </c>
      <c r="E22" s="11">
        <f>SUM(E20:E21)</f>
        <v>9</v>
      </c>
      <c r="F22" s="11">
        <f>SUM(F20:F21)</f>
        <v>1</v>
      </c>
      <c r="G22" s="11"/>
      <c r="H22" s="11"/>
      <c r="I22" s="11"/>
      <c r="J22" s="11"/>
      <c r="K22" s="11"/>
      <c r="L22" s="12"/>
      <c r="M22" s="12"/>
      <c r="N22" s="32"/>
      <c r="O22" s="75">
        <f t="shared" si="0"/>
        <v>15</v>
      </c>
    </row>
    <row r="23" spans="1:15" ht="21" customHeight="1">
      <c r="A23" s="108"/>
      <c r="B23" s="97" t="s">
        <v>44</v>
      </c>
      <c r="C23" s="10" t="s">
        <v>41</v>
      </c>
      <c r="D23" s="11">
        <v>17</v>
      </c>
      <c r="E23" s="12">
        <v>15</v>
      </c>
      <c r="F23" s="12">
        <v>4</v>
      </c>
      <c r="G23" s="12"/>
      <c r="H23" s="12"/>
      <c r="I23" s="12"/>
      <c r="J23" s="12"/>
      <c r="K23" s="12"/>
      <c r="L23" s="12"/>
      <c r="M23" s="12"/>
      <c r="N23" s="32"/>
      <c r="O23" s="74">
        <f t="shared" si="0"/>
        <v>36</v>
      </c>
    </row>
    <row r="24" spans="1:15" ht="21" customHeight="1">
      <c r="A24" s="108"/>
      <c r="B24" s="97"/>
      <c r="C24" s="10" t="s">
        <v>42</v>
      </c>
      <c r="D24" s="11">
        <v>0</v>
      </c>
      <c r="E24" s="12">
        <v>0</v>
      </c>
      <c r="F24" s="12">
        <v>0</v>
      </c>
      <c r="G24" s="12"/>
      <c r="H24" s="12"/>
      <c r="I24" s="12"/>
      <c r="J24" s="12"/>
      <c r="K24" s="12"/>
      <c r="L24" s="12"/>
      <c r="M24" s="12"/>
      <c r="N24" s="32"/>
      <c r="O24" s="75">
        <f t="shared" si="0"/>
        <v>0</v>
      </c>
    </row>
    <row r="25" spans="1:15" ht="21" customHeight="1">
      <c r="A25" s="108"/>
      <c r="B25" s="97"/>
      <c r="C25" s="10" t="s">
        <v>43</v>
      </c>
      <c r="D25" s="11">
        <f>SUM(D23:D24)</f>
        <v>17</v>
      </c>
      <c r="E25" s="11">
        <f>SUM(E23:E24)</f>
        <v>15</v>
      </c>
      <c r="F25" s="11">
        <f>SUM(F23:F24)</f>
        <v>4</v>
      </c>
      <c r="G25" s="11"/>
      <c r="H25" s="11"/>
      <c r="I25" s="11"/>
      <c r="J25" s="11"/>
      <c r="K25" s="11"/>
      <c r="L25" s="12"/>
      <c r="M25" s="12"/>
      <c r="N25" s="32"/>
      <c r="O25" s="74">
        <f t="shared" si="0"/>
        <v>36</v>
      </c>
    </row>
    <row r="26" spans="1:15" ht="21" customHeight="1">
      <c r="A26" s="108"/>
      <c r="B26" s="97" t="s">
        <v>21</v>
      </c>
      <c r="C26" s="10" t="s">
        <v>41</v>
      </c>
      <c r="D26" s="11">
        <f aca="true" t="shared" si="2" ref="D26:F28">D20+D23</f>
        <v>22</v>
      </c>
      <c r="E26" s="11">
        <f t="shared" si="2"/>
        <v>19</v>
      </c>
      <c r="F26" s="11">
        <f t="shared" si="2"/>
        <v>5</v>
      </c>
      <c r="G26" s="11"/>
      <c r="H26" s="11"/>
      <c r="I26" s="11"/>
      <c r="J26" s="11"/>
      <c r="K26" s="11"/>
      <c r="L26" s="11"/>
      <c r="M26" s="11"/>
      <c r="N26" s="54"/>
      <c r="O26" s="75">
        <f t="shared" si="0"/>
        <v>46</v>
      </c>
    </row>
    <row r="27" spans="1:15" ht="21" customHeight="1">
      <c r="A27" s="108"/>
      <c r="B27" s="97"/>
      <c r="C27" s="10" t="s">
        <v>42</v>
      </c>
      <c r="D27" s="11">
        <f t="shared" si="2"/>
        <v>0</v>
      </c>
      <c r="E27" s="11">
        <f t="shared" si="2"/>
        <v>5</v>
      </c>
      <c r="F27" s="11">
        <f t="shared" si="2"/>
        <v>0</v>
      </c>
      <c r="G27" s="11"/>
      <c r="H27" s="11"/>
      <c r="I27" s="11"/>
      <c r="J27" s="11"/>
      <c r="K27" s="11"/>
      <c r="L27" s="11"/>
      <c r="M27" s="11"/>
      <c r="N27" s="54"/>
      <c r="O27" s="74">
        <f t="shared" si="0"/>
        <v>5</v>
      </c>
    </row>
    <row r="28" spans="1:15" ht="21" customHeight="1" thickBot="1">
      <c r="A28" s="109"/>
      <c r="B28" s="100"/>
      <c r="C28" s="13" t="s">
        <v>43</v>
      </c>
      <c r="D28" s="11">
        <f t="shared" si="2"/>
        <v>22</v>
      </c>
      <c r="E28" s="11">
        <f t="shared" si="2"/>
        <v>24</v>
      </c>
      <c r="F28" s="11">
        <f t="shared" si="2"/>
        <v>5</v>
      </c>
      <c r="G28" s="11"/>
      <c r="H28" s="11"/>
      <c r="I28" s="11"/>
      <c r="J28" s="11"/>
      <c r="K28" s="11"/>
      <c r="L28" s="11"/>
      <c r="M28" s="11"/>
      <c r="N28" s="54"/>
      <c r="O28" s="89">
        <f t="shared" si="0"/>
        <v>51</v>
      </c>
    </row>
    <row r="29" spans="1:15" ht="21" customHeight="1">
      <c r="A29" s="107" t="s">
        <v>23</v>
      </c>
      <c r="B29" s="96" t="s">
        <v>40</v>
      </c>
      <c r="C29" s="7" t="s">
        <v>41</v>
      </c>
      <c r="D29" s="8">
        <v>1607</v>
      </c>
      <c r="E29" s="9">
        <v>1022</v>
      </c>
      <c r="F29" s="9">
        <v>828</v>
      </c>
      <c r="G29" s="9"/>
      <c r="H29" s="9"/>
      <c r="I29" s="9"/>
      <c r="J29" s="9"/>
      <c r="K29" s="9"/>
      <c r="L29" s="9"/>
      <c r="M29" s="9"/>
      <c r="N29" s="37"/>
      <c r="O29" s="73">
        <f t="shared" si="0"/>
        <v>3457</v>
      </c>
    </row>
    <row r="30" spans="1:15" ht="21" customHeight="1">
      <c r="A30" s="108"/>
      <c r="B30" s="97"/>
      <c r="C30" s="10" t="s">
        <v>42</v>
      </c>
      <c r="D30" s="11">
        <v>3</v>
      </c>
      <c r="E30" s="12">
        <v>3</v>
      </c>
      <c r="F30" s="12">
        <v>0</v>
      </c>
      <c r="G30" s="12"/>
      <c r="H30" s="12"/>
      <c r="I30" s="12"/>
      <c r="J30" s="12"/>
      <c r="K30" s="12"/>
      <c r="L30" s="12"/>
      <c r="M30" s="12"/>
      <c r="N30" s="32"/>
      <c r="O30" s="74">
        <f t="shared" si="0"/>
        <v>6</v>
      </c>
    </row>
    <row r="31" spans="1:15" ht="21" customHeight="1">
      <c r="A31" s="108"/>
      <c r="B31" s="97"/>
      <c r="C31" s="10" t="s">
        <v>43</v>
      </c>
      <c r="D31" s="11">
        <f>SUM(D29:D30)</f>
        <v>1610</v>
      </c>
      <c r="E31" s="12">
        <f>SUM(E29:E30)</f>
        <v>1025</v>
      </c>
      <c r="F31" s="12">
        <f>SUM(F29:F30)</f>
        <v>828</v>
      </c>
      <c r="G31" s="12"/>
      <c r="H31" s="12"/>
      <c r="I31" s="12"/>
      <c r="J31" s="12"/>
      <c r="K31" s="12"/>
      <c r="L31" s="12"/>
      <c r="M31" s="12"/>
      <c r="N31" s="32"/>
      <c r="O31" s="89">
        <f t="shared" si="0"/>
        <v>3463</v>
      </c>
    </row>
    <row r="32" spans="1:15" ht="21" customHeight="1">
      <c r="A32" s="108"/>
      <c r="B32" s="97" t="s">
        <v>44</v>
      </c>
      <c r="C32" s="10" t="s">
        <v>41</v>
      </c>
      <c r="D32" s="11">
        <v>2761</v>
      </c>
      <c r="E32" s="12">
        <v>1908</v>
      </c>
      <c r="F32" s="12">
        <v>1447</v>
      </c>
      <c r="G32" s="12"/>
      <c r="H32" s="12"/>
      <c r="I32" s="12"/>
      <c r="J32" s="12"/>
      <c r="K32" s="12"/>
      <c r="L32" s="12"/>
      <c r="M32" s="12"/>
      <c r="N32" s="32"/>
      <c r="O32" s="74">
        <f t="shared" si="0"/>
        <v>6116</v>
      </c>
    </row>
    <row r="33" spans="1:15" ht="21" customHeight="1">
      <c r="A33" s="108"/>
      <c r="B33" s="97"/>
      <c r="C33" s="10" t="s">
        <v>42</v>
      </c>
      <c r="D33" s="11">
        <v>12</v>
      </c>
      <c r="E33" s="12">
        <v>7</v>
      </c>
      <c r="F33" s="12">
        <v>10</v>
      </c>
      <c r="G33" s="12"/>
      <c r="H33" s="12"/>
      <c r="I33" s="12"/>
      <c r="J33" s="12"/>
      <c r="K33" s="12"/>
      <c r="L33" s="12"/>
      <c r="M33" s="12"/>
      <c r="N33" s="32"/>
      <c r="O33" s="75">
        <f t="shared" si="0"/>
        <v>29</v>
      </c>
    </row>
    <row r="34" spans="1:15" ht="21" customHeight="1">
      <c r="A34" s="108"/>
      <c r="B34" s="97"/>
      <c r="C34" s="10" t="s">
        <v>43</v>
      </c>
      <c r="D34" s="11">
        <f>SUM(D32:D33)</f>
        <v>2773</v>
      </c>
      <c r="E34" s="12">
        <f>SUM(E32:E33)</f>
        <v>1915</v>
      </c>
      <c r="F34" s="12">
        <f>SUM(F32:F33)</f>
        <v>1457</v>
      </c>
      <c r="G34" s="12"/>
      <c r="H34" s="12"/>
      <c r="I34" s="12"/>
      <c r="J34" s="12"/>
      <c r="K34" s="12"/>
      <c r="L34" s="12"/>
      <c r="M34" s="12"/>
      <c r="N34" s="32"/>
      <c r="O34" s="74">
        <f t="shared" si="0"/>
        <v>6145</v>
      </c>
    </row>
    <row r="35" spans="1:15" ht="21" customHeight="1">
      <c r="A35" s="108"/>
      <c r="B35" s="97" t="s">
        <v>21</v>
      </c>
      <c r="C35" s="10" t="s">
        <v>41</v>
      </c>
      <c r="D35" s="11">
        <f aca="true" t="shared" si="3" ref="D35:F37">D29+D32</f>
        <v>4368</v>
      </c>
      <c r="E35" s="11">
        <f t="shared" si="3"/>
        <v>2930</v>
      </c>
      <c r="F35" s="11">
        <f t="shared" si="3"/>
        <v>2275</v>
      </c>
      <c r="G35" s="11"/>
      <c r="H35" s="11"/>
      <c r="I35" s="11"/>
      <c r="J35" s="11"/>
      <c r="K35" s="11"/>
      <c r="L35" s="11"/>
      <c r="M35" s="11"/>
      <c r="N35" s="54"/>
      <c r="O35" s="75">
        <f t="shared" si="0"/>
        <v>9573</v>
      </c>
    </row>
    <row r="36" spans="1:15" ht="21" customHeight="1">
      <c r="A36" s="108"/>
      <c r="B36" s="97"/>
      <c r="C36" s="10" t="s">
        <v>42</v>
      </c>
      <c r="D36" s="11">
        <f t="shared" si="3"/>
        <v>15</v>
      </c>
      <c r="E36" s="11">
        <f t="shared" si="3"/>
        <v>10</v>
      </c>
      <c r="F36" s="11">
        <f t="shared" si="3"/>
        <v>10</v>
      </c>
      <c r="G36" s="11"/>
      <c r="H36" s="11"/>
      <c r="I36" s="11"/>
      <c r="J36" s="11"/>
      <c r="K36" s="11"/>
      <c r="L36" s="11"/>
      <c r="M36" s="11"/>
      <c r="N36" s="54"/>
      <c r="O36" s="74">
        <f t="shared" si="0"/>
        <v>35</v>
      </c>
    </row>
    <row r="37" spans="1:15" ht="21" customHeight="1" thickBot="1">
      <c r="A37" s="109"/>
      <c r="B37" s="100"/>
      <c r="C37" s="13" t="s">
        <v>43</v>
      </c>
      <c r="D37" s="11">
        <f t="shared" si="3"/>
        <v>4383</v>
      </c>
      <c r="E37" s="11">
        <f t="shared" si="3"/>
        <v>2940</v>
      </c>
      <c r="F37" s="11">
        <f t="shared" si="3"/>
        <v>2285</v>
      </c>
      <c r="G37" s="11"/>
      <c r="H37" s="11"/>
      <c r="I37" s="11"/>
      <c r="J37" s="11"/>
      <c r="K37" s="11"/>
      <c r="L37" s="11"/>
      <c r="M37" s="11"/>
      <c r="N37" s="54"/>
      <c r="O37" s="89">
        <f t="shared" si="0"/>
        <v>9608</v>
      </c>
    </row>
    <row r="38" spans="1:15" ht="21" customHeight="1">
      <c r="A38" s="125" t="s">
        <v>46</v>
      </c>
      <c r="B38" s="126"/>
      <c r="C38" s="7" t="s">
        <v>41</v>
      </c>
      <c r="D38" s="8">
        <v>185</v>
      </c>
      <c r="E38" s="9">
        <v>99</v>
      </c>
      <c r="F38" s="9">
        <v>69</v>
      </c>
      <c r="G38" s="9"/>
      <c r="H38" s="9"/>
      <c r="I38" s="9"/>
      <c r="J38" s="9"/>
      <c r="K38" s="9"/>
      <c r="L38" s="9"/>
      <c r="M38" s="9"/>
      <c r="N38" s="37"/>
      <c r="O38" s="73">
        <f t="shared" si="0"/>
        <v>353</v>
      </c>
    </row>
    <row r="39" spans="1:15" ht="21" customHeight="1">
      <c r="A39" s="127"/>
      <c r="B39" s="128"/>
      <c r="C39" s="10" t="s">
        <v>42</v>
      </c>
      <c r="D39" s="11">
        <v>38</v>
      </c>
      <c r="E39" s="12">
        <v>6</v>
      </c>
      <c r="F39" s="12">
        <v>9</v>
      </c>
      <c r="G39" s="12"/>
      <c r="H39" s="12"/>
      <c r="I39" s="12"/>
      <c r="J39" s="12"/>
      <c r="K39" s="12"/>
      <c r="L39" s="12"/>
      <c r="M39" s="12"/>
      <c r="N39" s="32"/>
      <c r="O39" s="74">
        <f t="shared" si="0"/>
        <v>53</v>
      </c>
    </row>
    <row r="40" spans="1:15" ht="21" customHeight="1" thickBot="1">
      <c r="A40" s="129"/>
      <c r="B40" s="130"/>
      <c r="C40" s="13" t="s">
        <v>43</v>
      </c>
      <c r="D40" s="14">
        <f>SUM(D38:D39)</f>
        <v>223</v>
      </c>
      <c r="E40" s="44">
        <f>SUM(E38:E39)</f>
        <v>105</v>
      </c>
      <c r="F40" s="44">
        <f>SUM(F38:F39)</f>
        <v>78</v>
      </c>
      <c r="G40" s="44"/>
      <c r="H40" s="44"/>
      <c r="I40" s="44"/>
      <c r="J40" s="44"/>
      <c r="K40" s="44"/>
      <c r="L40" s="44"/>
      <c r="M40" s="44"/>
      <c r="N40" s="55"/>
      <c r="O40" s="89">
        <f t="shared" si="0"/>
        <v>406</v>
      </c>
    </row>
    <row r="41" spans="1:15" ht="21" customHeight="1">
      <c r="A41" s="125" t="s">
        <v>47</v>
      </c>
      <c r="B41" s="126"/>
      <c r="C41" s="7" t="s">
        <v>41</v>
      </c>
      <c r="D41" s="8">
        <v>96</v>
      </c>
      <c r="E41" s="9">
        <v>45</v>
      </c>
      <c r="F41" s="9">
        <v>44</v>
      </c>
      <c r="G41" s="9"/>
      <c r="H41" s="9"/>
      <c r="I41" s="9"/>
      <c r="J41" s="9"/>
      <c r="K41" s="9"/>
      <c r="L41" s="9"/>
      <c r="M41" s="9"/>
      <c r="N41" s="37"/>
      <c r="O41" s="73">
        <f t="shared" si="0"/>
        <v>185</v>
      </c>
    </row>
    <row r="42" spans="1:15" ht="21" customHeight="1">
      <c r="A42" s="127"/>
      <c r="B42" s="128"/>
      <c r="C42" s="10" t="s">
        <v>42</v>
      </c>
      <c r="D42" s="11">
        <v>0</v>
      </c>
      <c r="E42" s="12">
        <v>0</v>
      </c>
      <c r="F42" s="12">
        <v>0</v>
      </c>
      <c r="G42" s="12"/>
      <c r="H42" s="12"/>
      <c r="I42" s="12"/>
      <c r="J42" s="12"/>
      <c r="K42" s="12"/>
      <c r="L42" s="12"/>
      <c r="M42" s="12"/>
      <c r="N42" s="32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>SUM(D41:D42)</f>
        <v>96</v>
      </c>
      <c r="E43" s="14">
        <f>SUM(E41:E42)</f>
        <v>45</v>
      </c>
      <c r="F43" s="14">
        <f>SUM(F41:F42)</f>
        <v>44</v>
      </c>
      <c r="G43" s="14"/>
      <c r="H43" s="14"/>
      <c r="I43" s="14"/>
      <c r="J43" s="14"/>
      <c r="K43" s="14"/>
      <c r="L43" s="44"/>
      <c r="M43" s="44"/>
      <c r="N43" s="55"/>
      <c r="O43" s="89">
        <f t="shared" si="0"/>
        <v>185</v>
      </c>
    </row>
    <row r="44" spans="1:15" ht="21" customHeight="1" thickBot="1">
      <c r="A44" s="138" t="s">
        <v>48</v>
      </c>
      <c r="B44" s="139"/>
      <c r="C44" s="140"/>
      <c r="D44" s="15">
        <f>SUM(D43+D40+D37+D28+D19)</f>
        <v>5848</v>
      </c>
      <c r="E44" s="16">
        <f>SUM(E43+E40+E37+E28+E19)</f>
        <v>3719</v>
      </c>
      <c r="F44" s="16">
        <f>SUM(F43+F40+F37+F28+F19)</f>
        <v>2838</v>
      </c>
      <c r="G44" s="16"/>
      <c r="H44" s="16"/>
      <c r="I44" s="16"/>
      <c r="J44" s="16"/>
      <c r="K44" s="16"/>
      <c r="L44" s="16"/>
      <c r="M44" s="16"/>
      <c r="N44" s="39"/>
      <c r="O44" s="79">
        <f t="shared" si="0"/>
        <v>12405</v>
      </c>
    </row>
    <row r="45" spans="1:15" ht="21" customHeight="1" thickBot="1">
      <c r="A45" s="138" t="s">
        <v>27</v>
      </c>
      <c r="B45" s="139"/>
      <c r="C45" s="140"/>
      <c r="D45" s="15">
        <v>119</v>
      </c>
      <c r="E45" s="16">
        <v>59</v>
      </c>
      <c r="F45" s="16">
        <v>55</v>
      </c>
      <c r="G45" s="16"/>
      <c r="H45" s="16"/>
      <c r="I45" s="16"/>
      <c r="J45" s="16"/>
      <c r="K45" s="16"/>
      <c r="L45" s="16"/>
      <c r="M45" s="16"/>
      <c r="N45" s="39"/>
      <c r="O45" s="79">
        <f t="shared" si="0"/>
        <v>233</v>
      </c>
    </row>
    <row r="46" spans="1:15" ht="21" customHeight="1" thickBot="1">
      <c r="A46" s="138" t="s">
        <v>49</v>
      </c>
      <c r="B46" s="139"/>
      <c r="C46" s="140"/>
      <c r="D46" s="15">
        <f>SUM(D44:D45)</f>
        <v>5967</v>
      </c>
      <c r="E46" s="16">
        <f>SUM(E44:E45)</f>
        <v>3778</v>
      </c>
      <c r="F46" s="16">
        <f>SUM(F44:F45)</f>
        <v>2893</v>
      </c>
      <c r="G46" s="16"/>
      <c r="H46" s="16"/>
      <c r="I46" s="16"/>
      <c r="J46" s="16"/>
      <c r="K46" s="16"/>
      <c r="L46" s="16"/>
      <c r="M46" s="16"/>
      <c r="N46" s="39"/>
      <c r="O46" s="79">
        <f t="shared" si="0"/>
        <v>12638</v>
      </c>
    </row>
    <row r="47" spans="1:15" ht="21" customHeight="1">
      <c r="A47" s="141" t="s">
        <v>29</v>
      </c>
      <c r="B47" s="131" t="s">
        <v>50</v>
      </c>
      <c r="C47" s="17" t="s">
        <v>51</v>
      </c>
      <c r="D47" s="18">
        <v>3625</v>
      </c>
      <c r="E47" s="19">
        <v>2336</v>
      </c>
      <c r="F47" s="19">
        <v>1887</v>
      </c>
      <c r="G47" s="19"/>
      <c r="H47" s="19"/>
      <c r="I47" s="19"/>
      <c r="J47" s="19"/>
      <c r="K47" s="19"/>
      <c r="L47" s="19"/>
      <c r="M47" s="19"/>
      <c r="N47" s="35"/>
      <c r="O47" s="73">
        <f t="shared" si="0"/>
        <v>7848</v>
      </c>
    </row>
    <row r="48" spans="1:15" ht="21" customHeight="1">
      <c r="A48" s="98"/>
      <c r="B48" s="128"/>
      <c r="C48" s="10" t="s">
        <v>52</v>
      </c>
      <c r="D48" s="11">
        <v>2097</v>
      </c>
      <c r="E48" s="12">
        <v>1347</v>
      </c>
      <c r="F48" s="12">
        <v>1295</v>
      </c>
      <c r="G48" s="12"/>
      <c r="H48" s="12"/>
      <c r="I48" s="12"/>
      <c r="J48" s="12"/>
      <c r="K48" s="12"/>
      <c r="L48" s="12"/>
      <c r="M48" s="12"/>
      <c r="N48" s="32"/>
      <c r="O48" s="90">
        <f t="shared" si="0"/>
        <v>4739</v>
      </c>
    </row>
    <row r="49" spans="1:15" ht="21" customHeight="1">
      <c r="A49" s="98"/>
      <c r="B49" s="128"/>
      <c r="C49" s="10" t="s">
        <v>43</v>
      </c>
      <c r="D49" s="11">
        <f>SUM(D47:D48)</f>
        <v>5722</v>
      </c>
      <c r="E49" s="11">
        <f>SUM(E47:E48)</f>
        <v>3683</v>
      </c>
      <c r="F49" s="11">
        <f>SUM(F47:F48)</f>
        <v>3182</v>
      </c>
      <c r="G49" s="11"/>
      <c r="H49" s="11"/>
      <c r="I49" s="11"/>
      <c r="J49" s="11"/>
      <c r="K49" s="11"/>
      <c r="L49" s="11"/>
      <c r="M49" s="11"/>
      <c r="N49" s="54"/>
      <c r="O49" s="74">
        <f t="shared" si="0"/>
        <v>12587</v>
      </c>
    </row>
    <row r="50" spans="1:15" ht="21" customHeight="1">
      <c r="A50" s="98"/>
      <c r="B50" s="134" t="s">
        <v>33</v>
      </c>
      <c r="C50" s="135"/>
      <c r="D50" s="11">
        <v>20</v>
      </c>
      <c r="E50" s="12">
        <v>21</v>
      </c>
      <c r="F50" s="12">
        <v>12</v>
      </c>
      <c r="G50" s="12"/>
      <c r="H50" s="12"/>
      <c r="I50" s="12"/>
      <c r="J50" s="12"/>
      <c r="K50" s="12"/>
      <c r="L50" s="12"/>
      <c r="M50" s="12"/>
      <c r="N50" s="32"/>
      <c r="O50" s="89">
        <f t="shared" si="0"/>
        <v>53</v>
      </c>
    </row>
    <row r="51" spans="1:15" ht="21" customHeight="1" thickBot="1">
      <c r="A51" s="142"/>
      <c r="B51" s="136" t="s">
        <v>34</v>
      </c>
      <c r="C51" s="137"/>
      <c r="D51" s="20">
        <v>142</v>
      </c>
      <c r="E51" s="21">
        <v>87</v>
      </c>
      <c r="F51" s="21">
        <v>77</v>
      </c>
      <c r="G51" s="21"/>
      <c r="H51" s="21"/>
      <c r="I51" s="21"/>
      <c r="J51" s="21"/>
      <c r="K51" s="21"/>
      <c r="L51" s="21"/>
      <c r="M51" s="21"/>
      <c r="N51" s="40"/>
      <c r="O51" s="89">
        <f t="shared" si="0"/>
        <v>306</v>
      </c>
    </row>
    <row r="52" spans="1:15" ht="21" customHeight="1" thickBot="1">
      <c r="A52" s="143" t="s">
        <v>54</v>
      </c>
      <c r="B52" s="144"/>
      <c r="C52" s="145"/>
      <c r="D52" s="15">
        <f>SUM(D49:D51)</f>
        <v>5884</v>
      </c>
      <c r="E52" s="16">
        <f>SUM(E49:E51)</f>
        <v>3791</v>
      </c>
      <c r="F52" s="16">
        <f>SUM(F49:F51)</f>
        <v>3271</v>
      </c>
      <c r="G52" s="16"/>
      <c r="H52" s="16"/>
      <c r="I52" s="16"/>
      <c r="J52" s="16"/>
      <c r="K52" s="16"/>
      <c r="L52" s="16"/>
      <c r="M52" s="16"/>
      <c r="N52" s="39"/>
      <c r="O52" s="79">
        <f t="shared" si="0"/>
        <v>12946</v>
      </c>
    </row>
    <row r="53" spans="1:15" ht="23.25" customHeight="1" thickBot="1">
      <c r="A53" s="146" t="s">
        <v>35</v>
      </c>
      <c r="B53" s="147"/>
      <c r="C53" s="148"/>
      <c r="D53" s="77">
        <f>SUM(D46+D52)</f>
        <v>11851</v>
      </c>
      <c r="E53" s="78">
        <f>SUM(E46+E52)</f>
        <v>7569</v>
      </c>
      <c r="F53" s="78">
        <f>SUM(F52+F46)</f>
        <v>6164</v>
      </c>
      <c r="G53" s="78"/>
      <c r="H53" s="78"/>
      <c r="I53" s="78"/>
      <c r="J53" s="78"/>
      <c r="K53" s="78"/>
      <c r="L53" s="78"/>
      <c r="M53" s="78"/>
      <c r="N53" s="82"/>
      <c r="O53" s="76">
        <f t="shared" si="0"/>
        <v>25584</v>
      </c>
    </row>
  </sheetData>
  <sheetProtection/>
  <mergeCells count="40">
    <mergeCell ref="J4:J7"/>
    <mergeCell ref="I4:I7"/>
    <mergeCell ref="O4:O7"/>
    <mergeCell ref="N4:N7"/>
    <mergeCell ref="C5:C7"/>
    <mergeCell ref="L4:L7"/>
    <mergeCell ref="A4:C4"/>
    <mergeCell ref="M4:M7"/>
    <mergeCell ref="E4:E7"/>
    <mergeCell ref="K4:K7"/>
    <mergeCell ref="H4:H7"/>
    <mergeCell ref="B50:C50"/>
    <mergeCell ref="A52:C52"/>
    <mergeCell ref="A38:B40"/>
    <mergeCell ref="B47:B49"/>
    <mergeCell ref="A5:A7"/>
    <mergeCell ref="B20:B22"/>
    <mergeCell ref="B17:B19"/>
    <mergeCell ref="B11:B13"/>
    <mergeCell ref="A53:C53"/>
    <mergeCell ref="A45:C45"/>
    <mergeCell ref="B51:C51"/>
    <mergeCell ref="A46:C46"/>
    <mergeCell ref="B35:B37"/>
    <mergeCell ref="A41:B43"/>
    <mergeCell ref="B29:B31"/>
    <mergeCell ref="B32:B34"/>
    <mergeCell ref="A29:A37"/>
    <mergeCell ref="A47:A51"/>
    <mergeCell ref="A44:C44"/>
    <mergeCell ref="B8:B10"/>
    <mergeCell ref="B5:B7"/>
    <mergeCell ref="G4:G7"/>
    <mergeCell ref="F4:F7"/>
    <mergeCell ref="A20:A28"/>
    <mergeCell ref="B14:B16"/>
    <mergeCell ref="A8:A19"/>
    <mergeCell ref="B26:B28"/>
    <mergeCell ref="B23:B25"/>
    <mergeCell ref="D4:D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A4" sqref="A4:C4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spans="1:6" ht="15" customHeight="1">
      <c r="A1" s="22"/>
      <c r="B1" s="22"/>
      <c r="C1" s="22"/>
      <c r="D1" s="22"/>
      <c r="E1" s="23"/>
      <c r="F1" s="1" t="s">
        <v>36</v>
      </c>
    </row>
    <row r="2" spans="1:15" ht="15" customHeight="1">
      <c r="A2" s="49" t="s">
        <v>149</v>
      </c>
      <c r="C2" s="50"/>
      <c r="D2" s="56"/>
      <c r="L2" s="53"/>
      <c r="M2" s="53"/>
      <c r="N2" s="53"/>
      <c r="O2" s="24"/>
    </row>
    <row r="3" spans="12:15" ht="15" customHeight="1" thickBot="1">
      <c r="L3" s="25"/>
      <c r="M3" s="25"/>
      <c r="N3" s="25"/>
      <c r="O3" s="25"/>
    </row>
    <row r="4" spans="1:15" ht="48" customHeight="1">
      <c r="A4" s="104" t="s">
        <v>4</v>
      </c>
      <c r="B4" s="105"/>
      <c r="C4" s="106"/>
      <c r="D4" s="161" t="s">
        <v>150</v>
      </c>
      <c r="E4" s="117" t="s">
        <v>81</v>
      </c>
      <c r="F4" s="117" t="s">
        <v>82</v>
      </c>
      <c r="G4" s="117"/>
      <c r="H4" s="117"/>
      <c r="I4" s="117"/>
      <c r="J4" s="117"/>
      <c r="K4" s="117"/>
      <c r="L4" s="117"/>
      <c r="M4" s="117"/>
      <c r="N4" s="164"/>
      <c r="O4" s="158" t="s">
        <v>18</v>
      </c>
    </row>
    <row r="5" spans="1:15" ht="13.5">
      <c r="A5" s="98" t="s">
        <v>37</v>
      </c>
      <c r="B5" s="97" t="s">
        <v>38</v>
      </c>
      <c r="C5" s="120" t="s">
        <v>39</v>
      </c>
      <c r="D5" s="162"/>
      <c r="E5" s="152"/>
      <c r="F5" s="152"/>
      <c r="G5" s="152"/>
      <c r="H5" s="154"/>
      <c r="I5" s="154"/>
      <c r="J5" s="152"/>
      <c r="K5" s="152"/>
      <c r="L5" s="152"/>
      <c r="M5" s="179"/>
      <c r="N5" s="165"/>
      <c r="O5" s="159"/>
    </row>
    <row r="6" spans="1:15" ht="13.5">
      <c r="A6" s="98"/>
      <c r="B6" s="97"/>
      <c r="C6" s="120"/>
      <c r="D6" s="162"/>
      <c r="E6" s="152"/>
      <c r="F6" s="152"/>
      <c r="G6" s="152"/>
      <c r="H6" s="154"/>
      <c r="I6" s="154"/>
      <c r="J6" s="152"/>
      <c r="K6" s="152"/>
      <c r="L6" s="152"/>
      <c r="M6" s="179"/>
      <c r="N6" s="165"/>
      <c r="O6" s="159"/>
    </row>
    <row r="7" spans="1:15" ht="18.75" customHeight="1" thickBot="1">
      <c r="A7" s="99"/>
      <c r="B7" s="100"/>
      <c r="C7" s="121"/>
      <c r="D7" s="163"/>
      <c r="E7" s="153"/>
      <c r="F7" s="153"/>
      <c r="G7" s="153"/>
      <c r="H7" s="155"/>
      <c r="I7" s="155"/>
      <c r="J7" s="153"/>
      <c r="K7" s="153"/>
      <c r="L7" s="153"/>
      <c r="M7" s="180"/>
      <c r="N7" s="166"/>
      <c r="O7" s="159"/>
    </row>
    <row r="8" spans="1:15" ht="21" customHeight="1">
      <c r="A8" s="107" t="s">
        <v>14</v>
      </c>
      <c r="B8" s="96" t="s">
        <v>40</v>
      </c>
      <c r="C8" s="7" t="s">
        <v>41</v>
      </c>
      <c r="D8" s="8">
        <v>284</v>
      </c>
      <c r="E8" s="9">
        <v>344</v>
      </c>
      <c r="F8" s="9">
        <v>286</v>
      </c>
      <c r="G8" s="9"/>
      <c r="H8" s="9"/>
      <c r="I8" s="9"/>
      <c r="J8" s="9"/>
      <c r="K8" s="9"/>
      <c r="L8" s="9"/>
      <c r="M8" s="37"/>
      <c r="N8" s="37"/>
      <c r="O8" s="79">
        <f aca="true" t="shared" si="0" ref="O8:O53">SUM(D8:N8)</f>
        <v>914</v>
      </c>
    </row>
    <row r="9" spans="1:15" ht="21" customHeight="1">
      <c r="A9" s="108"/>
      <c r="B9" s="97"/>
      <c r="C9" s="10" t="s">
        <v>42</v>
      </c>
      <c r="D9" s="11">
        <v>73</v>
      </c>
      <c r="E9" s="12">
        <v>84</v>
      </c>
      <c r="F9" s="12">
        <v>24</v>
      </c>
      <c r="G9" s="12"/>
      <c r="H9" s="12"/>
      <c r="I9" s="12"/>
      <c r="J9" s="12"/>
      <c r="K9" s="12"/>
      <c r="L9" s="12"/>
      <c r="M9" s="32"/>
      <c r="N9" s="32"/>
      <c r="O9" s="74">
        <f t="shared" si="0"/>
        <v>181</v>
      </c>
    </row>
    <row r="10" spans="1:15" ht="21" customHeight="1">
      <c r="A10" s="108"/>
      <c r="B10" s="97"/>
      <c r="C10" s="10" t="s">
        <v>43</v>
      </c>
      <c r="D10" s="11">
        <f>SUM(D8:D9)</f>
        <v>357</v>
      </c>
      <c r="E10" s="12">
        <f>SUM(E8:E9)</f>
        <v>428</v>
      </c>
      <c r="F10" s="12">
        <f>SUM(F8:F9)</f>
        <v>310</v>
      </c>
      <c r="G10" s="12"/>
      <c r="H10" s="12"/>
      <c r="I10" s="12"/>
      <c r="J10" s="12"/>
      <c r="K10" s="12"/>
      <c r="L10" s="12"/>
      <c r="M10" s="32"/>
      <c r="N10" s="32"/>
      <c r="O10" s="74">
        <f t="shared" si="0"/>
        <v>1095</v>
      </c>
    </row>
    <row r="11" spans="1:15" ht="21" customHeight="1">
      <c r="A11" s="108"/>
      <c r="B11" s="97" t="s">
        <v>44</v>
      </c>
      <c r="C11" s="10" t="s">
        <v>41</v>
      </c>
      <c r="D11" s="11">
        <v>580</v>
      </c>
      <c r="E11" s="12">
        <v>636</v>
      </c>
      <c r="F11" s="12">
        <v>515</v>
      </c>
      <c r="G11" s="12"/>
      <c r="H11" s="12"/>
      <c r="I11" s="12"/>
      <c r="J11" s="12"/>
      <c r="K11" s="12"/>
      <c r="L11" s="12"/>
      <c r="M11" s="32"/>
      <c r="N11" s="32"/>
      <c r="O11" s="74">
        <f t="shared" si="0"/>
        <v>1731</v>
      </c>
    </row>
    <row r="12" spans="1:15" ht="21" customHeight="1">
      <c r="A12" s="108"/>
      <c r="B12" s="97"/>
      <c r="C12" s="10" t="s">
        <v>42</v>
      </c>
      <c r="D12" s="11">
        <v>3</v>
      </c>
      <c r="E12" s="12">
        <v>17</v>
      </c>
      <c r="F12" s="12">
        <v>3</v>
      </c>
      <c r="G12" s="12"/>
      <c r="H12" s="12"/>
      <c r="I12" s="12"/>
      <c r="J12" s="12"/>
      <c r="K12" s="12"/>
      <c r="L12" s="12"/>
      <c r="M12" s="32"/>
      <c r="N12" s="32"/>
      <c r="O12" s="74">
        <f t="shared" si="0"/>
        <v>23</v>
      </c>
    </row>
    <row r="13" spans="1:15" ht="21" customHeight="1">
      <c r="A13" s="108"/>
      <c r="B13" s="97"/>
      <c r="C13" s="10" t="s">
        <v>43</v>
      </c>
      <c r="D13" s="11">
        <f>SUM(D11:D12)</f>
        <v>583</v>
      </c>
      <c r="E13" s="12">
        <f>SUM(E11:E12)</f>
        <v>653</v>
      </c>
      <c r="F13" s="12">
        <f>SUM(F11:F12)</f>
        <v>518</v>
      </c>
      <c r="G13" s="12"/>
      <c r="H13" s="12"/>
      <c r="I13" s="12"/>
      <c r="J13" s="12"/>
      <c r="K13" s="12"/>
      <c r="L13" s="12"/>
      <c r="M13" s="32"/>
      <c r="N13" s="32"/>
      <c r="O13" s="74">
        <f t="shared" si="0"/>
        <v>1754</v>
      </c>
    </row>
    <row r="14" spans="1:15" ht="21" customHeight="1">
      <c r="A14" s="108"/>
      <c r="B14" s="97" t="s">
        <v>45</v>
      </c>
      <c r="C14" s="10" t="s">
        <v>41</v>
      </c>
      <c r="D14" s="11">
        <v>0</v>
      </c>
      <c r="E14" s="12">
        <v>1</v>
      </c>
      <c r="F14" s="12">
        <v>1</v>
      </c>
      <c r="G14" s="12"/>
      <c r="H14" s="12"/>
      <c r="I14" s="12"/>
      <c r="J14" s="12"/>
      <c r="K14" s="12"/>
      <c r="L14" s="12"/>
      <c r="M14" s="32"/>
      <c r="N14" s="41"/>
      <c r="O14" s="74">
        <f t="shared" si="0"/>
        <v>2</v>
      </c>
    </row>
    <row r="15" spans="1:15" ht="21" customHeight="1">
      <c r="A15" s="108"/>
      <c r="B15" s="97"/>
      <c r="C15" s="10" t="s">
        <v>42</v>
      </c>
      <c r="D15" s="11">
        <v>1</v>
      </c>
      <c r="E15" s="12">
        <v>0</v>
      </c>
      <c r="F15" s="12">
        <v>2</v>
      </c>
      <c r="G15" s="12"/>
      <c r="H15" s="12"/>
      <c r="I15" s="12"/>
      <c r="J15" s="12"/>
      <c r="K15" s="12"/>
      <c r="L15" s="12"/>
      <c r="M15" s="32"/>
      <c r="N15" s="41"/>
      <c r="O15" s="74">
        <f t="shared" si="0"/>
        <v>3</v>
      </c>
    </row>
    <row r="16" spans="1:15" ht="21" customHeight="1">
      <c r="A16" s="108"/>
      <c r="B16" s="97"/>
      <c r="C16" s="10" t="s">
        <v>43</v>
      </c>
      <c r="D16" s="11">
        <f>SUM(D14:D15)</f>
        <v>1</v>
      </c>
      <c r="E16" s="12">
        <f>SUM(E14:E15)</f>
        <v>1</v>
      </c>
      <c r="F16" s="11">
        <f>SUM(F14:F15)</f>
        <v>3</v>
      </c>
      <c r="G16" s="12"/>
      <c r="H16" s="12"/>
      <c r="I16" s="12"/>
      <c r="J16" s="12"/>
      <c r="K16" s="12"/>
      <c r="L16" s="12"/>
      <c r="M16" s="32"/>
      <c r="N16" s="41"/>
      <c r="O16" s="74">
        <f t="shared" si="0"/>
        <v>5</v>
      </c>
    </row>
    <row r="17" spans="1:15" ht="21" customHeight="1">
      <c r="A17" s="108"/>
      <c r="B17" s="97" t="s">
        <v>21</v>
      </c>
      <c r="C17" s="10" t="s">
        <v>41</v>
      </c>
      <c r="D17" s="11">
        <f aca="true" t="shared" si="1" ref="D17:F19">D8+D11+D14</f>
        <v>864</v>
      </c>
      <c r="E17" s="11">
        <f t="shared" si="1"/>
        <v>981</v>
      </c>
      <c r="F17" s="11">
        <f t="shared" si="1"/>
        <v>802</v>
      </c>
      <c r="G17" s="11"/>
      <c r="H17" s="11"/>
      <c r="I17" s="11"/>
      <c r="J17" s="11"/>
      <c r="K17" s="11"/>
      <c r="L17" s="11"/>
      <c r="M17" s="54"/>
      <c r="N17" s="41"/>
      <c r="O17" s="74">
        <f t="shared" si="0"/>
        <v>2647</v>
      </c>
    </row>
    <row r="18" spans="1:15" ht="21" customHeight="1">
      <c r="A18" s="108"/>
      <c r="B18" s="97"/>
      <c r="C18" s="10" t="s">
        <v>42</v>
      </c>
      <c r="D18" s="11">
        <f t="shared" si="1"/>
        <v>77</v>
      </c>
      <c r="E18" s="11">
        <f t="shared" si="1"/>
        <v>101</v>
      </c>
      <c r="F18" s="11">
        <f t="shared" si="1"/>
        <v>29</v>
      </c>
      <c r="G18" s="11"/>
      <c r="H18" s="11"/>
      <c r="I18" s="11"/>
      <c r="J18" s="11"/>
      <c r="K18" s="11"/>
      <c r="L18" s="11"/>
      <c r="M18" s="54"/>
      <c r="N18" s="41"/>
      <c r="O18" s="74">
        <f t="shared" si="0"/>
        <v>207</v>
      </c>
    </row>
    <row r="19" spans="1:15" ht="21" customHeight="1" thickBot="1">
      <c r="A19" s="109"/>
      <c r="B19" s="100"/>
      <c r="C19" s="13" t="s">
        <v>43</v>
      </c>
      <c r="D19" s="11">
        <f t="shared" si="1"/>
        <v>941</v>
      </c>
      <c r="E19" s="11">
        <f t="shared" si="1"/>
        <v>1082</v>
      </c>
      <c r="F19" s="11">
        <f t="shared" si="1"/>
        <v>831</v>
      </c>
      <c r="G19" s="11"/>
      <c r="H19" s="11"/>
      <c r="I19" s="11"/>
      <c r="J19" s="11"/>
      <c r="K19" s="11"/>
      <c r="L19" s="11"/>
      <c r="M19" s="54"/>
      <c r="N19" s="41"/>
      <c r="O19" s="74">
        <f t="shared" si="0"/>
        <v>2854</v>
      </c>
    </row>
    <row r="20" spans="1:15" ht="21" customHeight="1">
      <c r="A20" s="107" t="s">
        <v>22</v>
      </c>
      <c r="B20" s="96" t="s">
        <v>40</v>
      </c>
      <c r="C20" s="7" t="s">
        <v>41</v>
      </c>
      <c r="D20" s="8">
        <v>5</v>
      </c>
      <c r="E20" s="9">
        <v>7</v>
      </c>
      <c r="F20" s="9">
        <v>4</v>
      </c>
      <c r="G20" s="9"/>
      <c r="H20" s="9"/>
      <c r="I20" s="9"/>
      <c r="J20" s="9"/>
      <c r="K20" s="9"/>
      <c r="L20" s="9"/>
      <c r="M20" s="37"/>
      <c r="N20" s="43"/>
      <c r="O20" s="73">
        <f t="shared" si="0"/>
        <v>16</v>
      </c>
    </row>
    <row r="21" spans="1:15" ht="21" customHeight="1">
      <c r="A21" s="108"/>
      <c r="B21" s="97"/>
      <c r="C21" s="10" t="s">
        <v>42</v>
      </c>
      <c r="D21" s="11">
        <v>13</v>
      </c>
      <c r="E21" s="12">
        <v>23</v>
      </c>
      <c r="F21" s="12">
        <v>5</v>
      </c>
      <c r="G21" s="12"/>
      <c r="H21" s="12"/>
      <c r="I21" s="12"/>
      <c r="J21" s="12"/>
      <c r="K21" s="12"/>
      <c r="L21" s="12"/>
      <c r="M21" s="32"/>
      <c r="N21" s="41"/>
      <c r="O21" s="74">
        <f t="shared" si="0"/>
        <v>41</v>
      </c>
    </row>
    <row r="22" spans="1:15" ht="21" customHeight="1">
      <c r="A22" s="108"/>
      <c r="B22" s="97"/>
      <c r="C22" s="10" t="s">
        <v>43</v>
      </c>
      <c r="D22" s="11">
        <f>SUM(D20:D21)</f>
        <v>18</v>
      </c>
      <c r="E22" s="12">
        <f>SUM(E20:E21)</f>
        <v>30</v>
      </c>
      <c r="F22" s="12">
        <f>SUM(F20:F21)</f>
        <v>9</v>
      </c>
      <c r="G22" s="12"/>
      <c r="H22" s="12"/>
      <c r="I22" s="12"/>
      <c r="J22" s="12"/>
      <c r="K22" s="12"/>
      <c r="L22" s="12"/>
      <c r="M22" s="32"/>
      <c r="N22" s="41"/>
      <c r="O22" s="74">
        <f t="shared" si="0"/>
        <v>57</v>
      </c>
    </row>
    <row r="23" spans="1:15" ht="21" customHeight="1">
      <c r="A23" s="108"/>
      <c r="B23" s="97" t="s">
        <v>44</v>
      </c>
      <c r="C23" s="10" t="s">
        <v>41</v>
      </c>
      <c r="D23" s="11">
        <v>15</v>
      </c>
      <c r="E23" s="12">
        <v>11</v>
      </c>
      <c r="F23" s="12">
        <v>11</v>
      </c>
      <c r="G23" s="12"/>
      <c r="H23" s="12"/>
      <c r="I23" s="12"/>
      <c r="J23" s="12"/>
      <c r="K23" s="12"/>
      <c r="L23" s="12"/>
      <c r="M23" s="32"/>
      <c r="N23" s="41"/>
      <c r="O23" s="74">
        <f t="shared" si="0"/>
        <v>37</v>
      </c>
    </row>
    <row r="24" spans="1:15" ht="21" customHeight="1">
      <c r="A24" s="108"/>
      <c r="B24" s="97"/>
      <c r="C24" s="10" t="s">
        <v>42</v>
      </c>
      <c r="D24" s="11">
        <v>5</v>
      </c>
      <c r="E24" s="12">
        <v>11</v>
      </c>
      <c r="F24" s="12">
        <v>5</v>
      </c>
      <c r="G24" s="12"/>
      <c r="H24" s="12"/>
      <c r="I24" s="12"/>
      <c r="J24" s="12"/>
      <c r="K24" s="12"/>
      <c r="L24" s="12"/>
      <c r="M24" s="32"/>
      <c r="N24" s="41"/>
      <c r="O24" s="74">
        <f t="shared" si="0"/>
        <v>21</v>
      </c>
    </row>
    <row r="25" spans="1:15" ht="21" customHeight="1">
      <c r="A25" s="108"/>
      <c r="B25" s="97"/>
      <c r="C25" s="10" t="s">
        <v>43</v>
      </c>
      <c r="D25" s="11">
        <f>SUM(D23:D24)</f>
        <v>20</v>
      </c>
      <c r="E25" s="12">
        <f>SUM(E23:E24)</f>
        <v>22</v>
      </c>
      <c r="F25" s="12">
        <f>SUM(F23:F24)</f>
        <v>16</v>
      </c>
      <c r="G25" s="12"/>
      <c r="H25" s="12"/>
      <c r="I25" s="12"/>
      <c r="J25" s="12"/>
      <c r="K25" s="12"/>
      <c r="L25" s="12"/>
      <c r="M25" s="32"/>
      <c r="N25" s="41"/>
      <c r="O25" s="74">
        <f t="shared" si="0"/>
        <v>58</v>
      </c>
    </row>
    <row r="26" spans="1:15" ht="21" customHeight="1">
      <c r="A26" s="108"/>
      <c r="B26" s="97" t="s">
        <v>21</v>
      </c>
      <c r="C26" s="10" t="s">
        <v>41</v>
      </c>
      <c r="D26" s="11">
        <f aca="true" t="shared" si="2" ref="D26:F28">D20+D23</f>
        <v>20</v>
      </c>
      <c r="E26" s="11">
        <f t="shared" si="2"/>
        <v>18</v>
      </c>
      <c r="F26" s="11">
        <f t="shared" si="2"/>
        <v>15</v>
      </c>
      <c r="G26" s="11"/>
      <c r="H26" s="11"/>
      <c r="I26" s="11"/>
      <c r="J26" s="11"/>
      <c r="K26" s="11"/>
      <c r="L26" s="11"/>
      <c r="M26" s="54"/>
      <c r="N26" s="41"/>
      <c r="O26" s="74">
        <f t="shared" si="0"/>
        <v>53</v>
      </c>
    </row>
    <row r="27" spans="1:15" ht="21" customHeight="1">
      <c r="A27" s="108"/>
      <c r="B27" s="97"/>
      <c r="C27" s="10" t="s">
        <v>42</v>
      </c>
      <c r="D27" s="11">
        <f t="shared" si="2"/>
        <v>18</v>
      </c>
      <c r="E27" s="11">
        <f t="shared" si="2"/>
        <v>34</v>
      </c>
      <c r="F27" s="11">
        <f t="shared" si="2"/>
        <v>10</v>
      </c>
      <c r="G27" s="11"/>
      <c r="H27" s="11"/>
      <c r="I27" s="11"/>
      <c r="J27" s="11"/>
      <c r="K27" s="11"/>
      <c r="L27" s="11"/>
      <c r="M27" s="54"/>
      <c r="N27" s="41"/>
      <c r="O27" s="74">
        <f t="shared" si="0"/>
        <v>62</v>
      </c>
    </row>
    <row r="28" spans="1:15" ht="21" customHeight="1" thickBot="1">
      <c r="A28" s="109"/>
      <c r="B28" s="100"/>
      <c r="C28" s="13" t="s">
        <v>43</v>
      </c>
      <c r="D28" s="11">
        <f t="shared" si="2"/>
        <v>38</v>
      </c>
      <c r="E28" s="11">
        <f t="shared" si="2"/>
        <v>52</v>
      </c>
      <c r="F28" s="11">
        <f t="shared" si="2"/>
        <v>25</v>
      </c>
      <c r="G28" s="11"/>
      <c r="H28" s="11"/>
      <c r="I28" s="11"/>
      <c r="J28" s="11"/>
      <c r="K28" s="11"/>
      <c r="L28" s="11"/>
      <c r="M28" s="54"/>
      <c r="N28" s="41"/>
      <c r="O28" s="74">
        <f t="shared" si="0"/>
        <v>115</v>
      </c>
    </row>
    <row r="29" spans="1:15" ht="21" customHeight="1">
      <c r="A29" s="107" t="s">
        <v>23</v>
      </c>
      <c r="B29" s="96" t="s">
        <v>40</v>
      </c>
      <c r="C29" s="7" t="s">
        <v>41</v>
      </c>
      <c r="D29" s="8">
        <v>1397</v>
      </c>
      <c r="E29" s="9">
        <v>1331</v>
      </c>
      <c r="F29" s="9">
        <v>1342</v>
      </c>
      <c r="G29" s="9"/>
      <c r="H29" s="9"/>
      <c r="I29" s="9"/>
      <c r="J29" s="9"/>
      <c r="K29" s="9"/>
      <c r="L29" s="9"/>
      <c r="M29" s="37"/>
      <c r="N29" s="43"/>
      <c r="O29" s="73">
        <f t="shared" si="0"/>
        <v>4070</v>
      </c>
    </row>
    <row r="30" spans="1:15" ht="21" customHeight="1">
      <c r="A30" s="108"/>
      <c r="B30" s="97"/>
      <c r="C30" s="10" t="s">
        <v>42</v>
      </c>
      <c r="D30" s="11">
        <v>1</v>
      </c>
      <c r="E30" s="12">
        <v>3</v>
      </c>
      <c r="F30" s="12">
        <v>1</v>
      </c>
      <c r="G30" s="12"/>
      <c r="H30" s="12"/>
      <c r="I30" s="12"/>
      <c r="J30" s="12"/>
      <c r="K30" s="12"/>
      <c r="L30" s="12"/>
      <c r="M30" s="32"/>
      <c r="N30" s="41"/>
      <c r="O30" s="74">
        <f t="shared" si="0"/>
        <v>5</v>
      </c>
    </row>
    <row r="31" spans="1:15" ht="21" customHeight="1">
      <c r="A31" s="108"/>
      <c r="B31" s="97"/>
      <c r="C31" s="10" t="s">
        <v>43</v>
      </c>
      <c r="D31" s="11">
        <f>SUM(D29:D30)</f>
        <v>1398</v>
      </c>
      <c r="E31" s="12">
        <f>SUM(E29:E30)</f>
        <v>1334</v>
      </c>
      <c r="F31" s="12">
        <f>SUM(F29:F30)</f>
        <v>1343</v>
      </c>
      <c r="G31" s="12"/>
      <c r="H31" s="12"/>
      <c r="I31" s="12"/>
      <c r="J31" s="12"/>
      <c r="K31" s="12"/>
      <c r="L31" s="12"/>
      <c r="M31" s="32"/>
      <c r="N31" s="41"/>
      <c r="O31" s="74">
        <f t="shared" si="0"/>
        <v>4075</v>
      </c>
    </row>
    <row r="32" spans="1:15" ht="21" customHeight="1">
      <c r="A32" s="108"/>
      <c r="B32" s="97" t="s">
        <v>44</v>
      </c>
      <c r="C32" s="10" t="s">
        <v>41</v>
      </c>
      <c r="D32" s="11">
        <v>2454</v>
      </c>
      <c r="E32" s="12">
        <v>2096</v>
      </c>
      <c r="F32" s="12">
        <v>2134</v>
      </c>
      <c r="G32" s="12"/>
      <c r="H32" s="12"/>
      <c r="I32" s="12"/>
      <c r="J32" s="12"/>
      <c r="K32" s="12"/>
      <c r="L32" s="12"/>
      <c r="M32" s="32"/>
      <c r="N32" s="41"/>
      <c r="O32" s="74">
        <f t="shared" si="0"/>
        <v>6684</v>
      </c>
    </row>
    <row r="33" spans="1:15" ht="21" customHeight="1">
      <c r="A33" s="108"/>
      <c r="B33" s="97"/>
      <c r="C33" s="10" t="s">
        <v>42</v>
      </c>
      <c r="D33" s="11">
        <v>14</v>
      </c>
      <c r="E33" s="12">
        <v>9</v>
      </c>
      <c r="F33" s="12">
        <v>11</v>
      </c>
      <c r="G33" s="12"/>
      <c r="H33" s="12"/>
      <c r="I33" s="12"/>
      <c r="J33" s="12"/>
      <c r="K33" s="12"/>
      <c r="L33" s="12"/>
      <c r="M33" s="32"/>
      <c r="N33" s="41"/>
      <c r="O33" s="74">
        <f t="shared" si="0"/>
        <v>34</v>
      </c>
    </row>
    <row r="34" spans="1:15" ht="21" customHeight="1">
      <c r="A34" s="108"/>
      <c r="B34" s="97"/>
      <c r="C34" s="10" t="s">
        <v>43</v>
      </c>
      <c r="D34" s="11">
        <f>SUM(D32:D33)</f>
        <v>2468</v>
      </c>
      <c r="E34" s="12">
        <f>SUM(E32:E33)</f>
        <v>2105</v>
      </c>
      <c r="F34" s="12">
        <f>SUM(F32:F33)</f>
        <v>2145</v>
      </c>
      <c r="G34" s="12"/>
      <c r="H34" s="12"/>
      <c r="I34" s="12"/>
      <c r="J34" s="12"/>
      <c r="K34" s="12"/>
      <c r="L34" s="12"/>
      <c r="M34" s="32"/>
      <c r="N34" s="41"/>
      <c r="O34" s="74">
        <f t="shared" si="0"/>
        <v>6718</v>
      </c>
    </row>
    <row r="35" spans="1:15" ht="21" customHeight="1">
      <c r="A35" s="108"/>
      <c r="B35" s="97" t="s">
        <v>21</v>
      </c>
      <c r="C35" s="10" t="s">
        <v>41</v>
      </c>
      <c r="D35" s="11">
        <f aca="true" t="shared" si="3" ref="D35:F37">D29+D32</f>
        <v>3851</v>
      </c>
      <c r="E35" s="11">
        <f t="shared" si="3"/>
        <v>3427</v>
      </c>
      <c r="F35" s="11">
        <f t="shared" si="3"/>
        <v>3476</v>
      </c>
      <c r="G35" s="11"/>
      <c r="H35" s="11"/>
      <c r="I35" s="11"/>
      <c r="J35" s="11"/>
      <c r="K35" s="11"/>
      <c r="L35" s="11"/>
      <c r="M35" s="54"/>
      <c r="N35" s="41"/>
      <c r="O35" s="74">
        <f t="shared" si="0"/>
        <v>10754</v>
      </c>
    </row>
    <row r="36" spans="1:15" ht="21" customHeight="1">
      <c r="A36" s="108"/>
      <c r="B36" s="97"/>
      <c r="C36" s="10" t="s">
        <v>42</v>
      </c>
      <c r="D36" s="11">
        <f t="shared" si="3"/>
        <v>15</v>
      </c>
      <c r="E36" s="11">
        <f t="shared" si="3"/>
        <v>12</v>
      </c>
      <c r="F36" s="11">
        <f t="shared" si="3"/>
        <v>12</v>
      </c>
      <c r="G36" s="11"/>
      <c r="H36" s="11"/>
      <c r="I36" s="11"/>
      <c r="J36" s="11"/>
      <c r="K36" s="11"/>
      <c r="L36" s="11"/>
      <c r="M36" s="54"/>
      <c r="N36" s="41"/>
      <c r="O36" s="74">
        <f t="shared" si="0"/>
        <v>39</v>
      </c>
    </row>
    <row r="37" spans="1:15" ht="21" customHeight="1" thickBot="1">
      <c r="A37" s="109"/>
      <c r="B37" s="100"/>
      <c r="C37" s="13" t="s">
        <v>43</v>
      </c>
      <c r="D37" s="11">
        <f t="shared" si="3"/>
        <v>3866</v>
      </c>
      <c r="E37" s="11">
        <f t="shared" si="3"/>
        <v>3439</v>
      </c>
      <c r="F37" s="11">
        <f t="shared" si="3"/>
        <v>3488</v>
      </c>
      <c r="G37" s="11"/>
      <c r="H37" s="11"/>
      <c r="I37" s="11"/>
      <c r="J37" s="11"/>
      <c r="K37" s="11"/>
      <c r="L37" s="11"/>
      <c r="M37" s="54"/>
      <c r="N37" s="41"/>
      <c r="O37" s="74">
        <f t="shared" si="0"/>
        <v>10793</v>
      </c>
    </row>
    <row r="38" spans="1:15" ht="21" customHeight="1">
      <c r="A38" s="125" t="s">
        <v>46</v>
      </c>
      <c r="B38" s="126"/>
      <c r="C38" s="7" t="s">
        <v>41</v>
      </c>
      <c r="D38" s="8">
        <v>148</v>
      </c>
      <c r="E38" s="9">
        <v>169</v>
      </c>
      <c r="F38" s="9">
        <v>140</v>
      </c>
      <c r="G38" s="9"/>
      <c r="H38" s="9"/>
      <c r="I38" s="9"/>
      <c r="J38" s="9"/>
      <c r="K38" s="9"/>
      <c r="L38" s="9"/>
      <c r="M38" s="37"/>
      <c r="N38" s="43"/>
      <c r="O38" s="79">
        <f t="shared" si="0"/>
        <v>457</v>
      </c>
    </row>
    <row r="39" spans="1:15" ht="21" customHeight="1">
      <c r="A39" s="127"/>
      <c r="B39" s="128"/>
      <c r="C39" s="10" t="s">
        <v>42</v>
      </c>
      <c r="D39" s="11">
        <v>51</v>
      </c>
      <c r="E39" s="12">
        <v>18</v>
      </c>
      <c r="F39" s="12">
        <v>20</v>
      </c>
      <c r="G39" s="12"/>
      <c r="H39" s="12"/>
      <c r="I39" s="12"/>
      <c r="J39" s="12"/>
      <c r="K39" s="12"/>
      <c r="L39" s="12"/>
      <c r="M39" s="32"/>
      <c r="N39" s="41"/>
      <c r="O39" s="74">
        <f t="shared" si="0"/>
        <v>89</v>
      </c>
    </row>
    <row r="40" spans="1:15" ht="21" customHeight="1" thickBot="1">
      <c r="A40" s="129"/>
      <c r="B40" s="130"/>
      <c r="C40" s="13" t="s">
        <v>43</v>
      </c>
      <c r="D40" s="14">
        <f>SUM(D38:D39)</f>
        <v>199</v>
      </c>
      <c r="E40" s="14">
        <f>SUM(E38:E39)</f>
        <v>187</v>
      </c>
      <c r="F40" s="14">
        <f>SUM(F38:F39)</f>
        <v>160</v>
      </c>
      <c r="G40" s="14"/>
      <c r="H40" s="14"/>
      <c r="I40" s="14"/>
      <c r="J40" s="14"/>
      <c r="K40" s="14"/>
      <c r="L40" s="14"/>
      <c r="M40" s="57"/>
      <c r="N40" s="45"/>
      <c r="O40" s="90">
        <f t="shared" si="0"/>
        <v>546</v>
      </c>
    </row>
    <row r="41" spans="1:15" ht="21" customHeight="1">
      <c r="A41" s="125" t="s">
        <v>47</v>
      </c>
      <c r="B41" s="126"/>
      <c r="C41" s="7" t="s">
        <v>41</v>
      </c>
      <c r="D41" s="8">
        <v>67</v>
      </c>
      <c r="E41" s="9">
        <v>125</v>
      </c>
      <c r="F41" s="9">
        <v>72</v>
      </c>
      <c r="G41" s="9"/>
      <c r="H41" s="9"/>
      <c r="I41" s="9"/>
      <c r="J41" s="9"/>
      <c r="K41" s="9"/>
      <c r="L41" s="9"/>
      <c r="M41" s="37"/>
      <c r="N41" s="43"/>
      <c r="O41" s="79">
        <f t="shared" si="0"/>
        <v>264</v>
      </c>
    </row>
    <row r="42" spans="1:15" ht="21" customHeight="1">
      <c r="A42" s="127"/>
      <c r="B42" s="128"/>
      <c r="C42" s="10" t="s">
        <v>42</v>
      </c>
      <c r="D42" s="11">
        <v>0</v>
      </c>
      <c r="E42" s="12">
        <v>0</v>
      </c>
      <c r="F42" s="12">
        <v>0</v>
      </c>
      <c r="G42" s="12"/>
      <c r="H42" s="12"/>
      <c r="I42" s="12"/>
      <c r="J42" s="12"/>
      <c r="K42" s="12"/>
      <c r="L42" s="12"/>
      <c r="M42" s="32"/>
      <c r="N42" s="41"/>
      <c r="O42" s="74">
        <f t="shared" si="0"/>
        <v>0</v>
      </c>
    </row>
    <row r="43" spans="1:15" ht="21" customHeight="1" thickBot="1">
      <c r="A43" s="129"/>
      <c r="B43" s="130"/>
      <c r="C43" s="13" t="s">
        <v>43</v>
      </c>
      <c r="D43" s="14">
        <f>SUM(D41:D42)</f>
        <v>67</v>
      </c>
      <c r="E43" s="44">
        <f>SUM(E41:E42)</f>
        <v>125</v>
      </c>
      <c r="F43" s="44">
        <f>SUM(F41:F42)</f>
        <v>72</v>
      </c>
      <c r="G43" s="44"/>
      <c r="H43" s="44"/>
      <c r="I43" s="44"/>
      <c r="J43" s="44"/>
      <c r="K43" s="44"/>
      <c r="L43" s="44"/>
      <c r="M43" s="55"/>
      <c r="N43" s="45"/>
      <c r="O43" s="90">
        <f t="shared" si="0"/>
        <v>264</v>
      </c>
    </row>
    <row r="44" spans="1:15" ht="21" customHeight="1" thickBot="1">
      <c r="A44" s="138" t="s">
        <v>48</v>
      </c>
      <c r="B44" s="139"/>
      <c r="C44" s="140"/>
      <c r="D44" s="15">
        <f>D19+D28+D37+D40+D43</f>
        <v>5111</v>
      </c>
      <c r="E44" s="15">
        <f>E19+E28+E37+E40+E43</f>
        <v>4885</v>
      </c>
      <c r="F44" s="15">
        <f>F19+F28+F37+F40+F43</f>
        <v>4576</v>
      </c>
      <c r="G44" s="15"/>
      <c r="H44" s="15"/>
      <c r="I44" s="15"/>
      <c r="J44" s="15"/>
      <c r="K44" s="15"/>
      <c r="L44" s="15"/>
      <c r="M44" s="58"/>
      <c r="N44" s="48"/>
      <c r="O44" s="76">
        <f t="shared" si="0"/>
        <v>14572</v>
      </c>
    </row>
    <row r="45" spans="1:15" ht="21" customHeight="1" thickBot="1">
      <c r="A45" s="138" t="s">
        <v>27</v>
      </c>
      <c r="B45" s="139"/>
      <c r="C45" s="140"/>
      <c r="D45" s="15">
        <v>108</v>
      </c>
      <c r="E45" s="16">
        <v>90</v>
      </c>
      <c r="F45" s="16">
        <v>86</v>
      </c>
      <c r="G45" s="16"/>
      <c r="H45" s="16"/>
      <c r="I45" s="16"/>
      <c r="J45" s="16"/>
      <c r="K45" s="16"/>
      <c r="L45" s="16"/>
      <c r="M45" s="39"/>
      <c r="N45" s="48"/>
      <c r="O45" s="76">
        <f t="shared" si="0"/>
        <v>284</v>
      </c>
    </row>
    <row r="46" spans="1:15" ht="21" customHeight="1" thickBot="1">
      <c r="A46" s="138" t="s">
        <v>49</v>
      </c>
      <c r="B46" s="139"/>
      <c r="C46" s="140"/>
      <c r="D46" s="15">
        <f>SUM(D44:D45)</f>
        <v>5219</v>
      </c>
      <c r="E46" s="16">
        <f>SUM(E44:E45)</f>
        <v>4975</v>
      </c>
      <c r="F46" s="16">
        <f>SUM(F44:F45)</f>
        <v>4662</v>
      </c>
      <c r="G46" s="16"/>
      <c r="H46" s="16"/>
      <c r="I46" s="16"/>
      <c r="J46" s="16"/>
      <c r="K46" s="16"/>
      <c r="L46" s="16"/>
      <c r="M46" s="39"/>
      <c r="N46" s="48"/>
      <c r="O46" s="76">
        <f t="shared" si="0"/>
        <v>14856</v>
      </c>
    </row>
    <row r="47" spans="1:15" ht="21" customHeight="1">
      <c r="A47" s="141" t="s">
        <v>29</v>
      </c>
      <c r="B47" s="131" t="s">
        <v>50</v>
      </c>
      <c r="C47" s="17" t="s">
        <v>51</v>
      </c>
      <c r="D47" s="18">
        <v>3478</v>
      </c>
      <c r="E47" s="19">
        <v>2672</v>
      </c>
      <c r="F47" s="19">
        <v>3349</v>
      </c>
      <c r="G47" s="19"/>
      <c r="H47" s="19"/>
      <c r="I47" s="19"/>
      <c r="J47" s="19"/>
      <c r="K47" s="19"/>
      <c r="L47" s="19"/>
      <c r="M47" s="35"/>
      <c r="N47" s="46"/>
      <c r="O47" s="89">
        <f t="shared" si="0"/>
        <v>9499</v>
      </c>
    </row>
    <row r="48" spans="1:15" ht="21" customHeight="1">
      <c r="A48" s="98"/>
      <c r="B48" s="128"/>
      <c r="C48" s="10" t="s">
        <v>52</v>
      </c>
      <c r="D48" s="11">
        <v>2539</v>
      </c>
      <c r="E48" s="12">
        <v>2244</v>
      </c>
      <c r="F48" s="12">
        <v>2587</v>
      </c>
      <c r="G48" s="12"/>
      <c r="H48" s="12"/>
      <c r="I48" s="12"/>
      <c r="J48" s="12"/>
      <c r="K48" s="12"/>
      <c r="L48" s="12"/>
      <c r="M48" s="32"/>
      <c r="N48" s="41"/>
      <c r="O48" s="74">
        <f t="shared" si="0"/>
        <v>7370</v>
      </c>
    </row>
    <row r="49" spans="1:15" ht="21" customHeight="1">
      <c r="A49" s="98"/>
      <c r="B49" s="128"/>
      <c r="C49" s="10" t="s">
        <v>43</v>
      </c>
      <c r="D49" s="11">
        <f>SUM(D47:D48)</f>
        <v>6017</v>
      </c>
      <c r="E49" s="12">
        <f>SUM(E47:E48)</f>
        <v>4916</v>
      </c>
      <c r="F49" s="12">
        <f>SUM(F47:F48)</f>
        <v>5936</v>
      </c>
      <c r="G49" s="12"/>
      <c r="H49" s="12"/>
      <c r="I49" s="12"/>
      <c r="J49" s="12"/>
      <c r="K49" s="12"/>
      <c r="L49" s="12"/>
      <c r="M49" s="32"/>
      <c r="N49" s="41"/>
      <c r="O49" s="74">
        <f t="shared" si="0"/>
        <v>16869</v>
      </c>
    </row>
    <row r="50" spans="1:15" ht="21" customHeight="1">
      <c r="A50" s="98"/>
      <c r="B50" s="134" t="s">
        <v>33</v>
      </c>
      <c r="C50" s="135"/>
      <c r="D50" s="11">
        <v>33</v>
      </c>
      <c r="E50" s="12">
        <v>24</v>
      </c>
      <c r="F50" s="12">
        <v>21</v>
      </c>
      <c r="G50" s="12"/>
      <c r="H50" s="12"/>
      <c r="I50" s="12"/>
      <c r="J50" s="12"/>
      <c r="K50" s="12"/>
      <c r="L50" s="12"/>
      <c r="M50" s="32"/>
      <c r="N50" s="41"/>
      <c r="O50" s="74">
        <f t="shared" si="0"/>
        <v>78</v>
      </c>
    </row>
    <row r="51" spans="1:15" ht="21" customHeight="1" thickBot="1">
      <c r="A51" s="142"/>
      <c r="B51" s="136" t="s">
        <v>34</v>
      </c>
      <c r="C51" s="137"/>
      <c r="D51" s="20">
        <v>161</v>
      </c>
      <c r="E51" s="21">
        <v>111</v>
      </c>
      <c r="F51" s="21">
        <v>141</v>
      </c>
      <c r="G51" s="21"/>
      <c r="H51" s="21"/>
      <c r="I51" s="21"/>
      <c r="J51" s="21"/>
      <c r="K51" s="21"/>
      <c r="L51" s="21"/>
      <c r="M51" s="40"/>
      <c r="N51" s="42"/>
      <c r="O51" s="90">
        <f t="shared" si="0"/>
        <v>413</v>
      </c>
    </row>
    <row r="52" spans="1:15" ht="21" customHeight="1" thickBot="1">
      <c r="A52" s="143" t="s">
        <v>54</v>
      </c>
      <c r="B52" s="144"/>
      <c r="C52" s="145"/>
      <c r="D52" s="15">
        <f>SUM(D49:D51)</f>
        <v>6211</v>
      </c>
      <c r="E52" s="16">
        <f>SUM(E49:E51)</f>
        <v>5051</v>
      </c>
      <c r="F52" s="16">
        <f>SUM(F49:F51)</f>
        <v>6098</v>
      </c>
      <c r="G52" s="16"/>
      <c r="H52" s="16"/>
      <c r="I52" s="16"/>
      <c r="J52" s="16"/>
      <c r="K52" s="16"/>
      <c r="L52" s="16"/>
      <c r="M52" s="39"/>
      <c r="N52" s="48"/>
      <c r="O52" s="76">
        <f t="shared" si="0"/>
        <v>17360</v>
      </c>
    </row>
    <row r="53" spans="1:15" ht="23.25" customHeight="1" thickBot="1">
      <c r="A53" s="146" t="s">
        <v>35</v>
      </c>
      <c r="B53" s="147"/>
      <c r="C53" s="148"/>
      <c r="D53" s="77">
        <f>SUM(D52+D46)</f>
        <v>11430</v>
      </c>
      <c r="E53" s="78">
        <f>SUM(E46+E52)</f>
        <v>10026</v>
      </c>
      <c r="F53" s="78">
        <f>SUM(F46+F52)</f>
        <v>10760</v>
      </c>
      <c r="G53" s="78"/>
      <c r="H53" s="78"/>
      <c r="I53" s="78"/>
      <c r="J53" s="78"/>
      <c r="K53" s="78"/>
      <c r="L53" s="78"/>
      <c r="M53" s="82"/>
      <c r="N53" s="94"/>
      <c r="O53" s="76">
        <f t="shared" si="0"/>
        <v>32216</v>
      </c>
    </row>
  </sheetData>
  <sheetProtection/>
  <mergeCells count="40">
    <mergeCell ref="G4:G7"/>
    <mergeCell ref="I4:I7"/>
    <mergeCell ref="A53:C53"/>
    <mergeCell ref="E4:E7"/>
    <mergeCell ref="F4:F7"/>
    <mergeCell ref="A52:C52"/>
    <mergeCell ref="A8:A19"/>
    <mergeCell ref="A4:C4"/>
    <mergeCell ref="A5:A7"/>
    <mergeCell ref="O4:O7"/>
    <mergeCell ref="H4:H7"/>
    <mergeCell ref="M4:M7"/>
    <mergeCell ref="J4:J7"/>
    <mergeCell ref="K4:K7"/>
    <mergeCell ref="L4:L7"/>
    <mergeCell ref="D4:D7"/>
    <mergeCell ref="C5:C7"/>
    <mergeCell ref="A45:C45"/>
    <mergeCell ref="B32:B34"/>
    <mergeCell ref="B35:B37"/>
    <mergeCell ref="N4:N7"/>
    <mergeCell ref="B20:B22"/>
    <mergeCell ref="B23:B25"/>
    <mergeCell ref="A38:B40"/>
    <mergeCell ref="A41:B43"/>
    <mergeCell ref="A47:A51"/>
    <mergeCell ref="A46:C46"/>
    <mergeCell ref="B50:C50"/>
    <mergeCell ref="B51:C51"/>
    <mergeCell ref="B47:B49"/>
    <mergeCell ref="A44:C44"/>
    <mergeCell ref="A20:A28"/>
    <mergeCell ref="A29:A37"/>
    <mergeCell ref="B5:B7"/>
    <mergeCell ref="B26:B28"/>
    <mergeCell ref="B29:B31"/>
    <mergeCell ref="B8:B10"/>
    <mergeCell ref="B11:B13"/>
    <mergeCell ref="B14:B16"/>
    <mergeCell ref="B17:B19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kudou</dc:creator>
  <cp:keywords/>
  <dc:description/>
  <cp:lastModifiedBy>stn110</cp:lastModifiedBy>
  <cp:lastPrinted>2011-09-05T07:44:02Z</cp:lastPrinted>
  <dcterms:created xsi:type="dcterms:W3CDTF">2006-01-10T04:08:12Z</dcterms:created>
  <dcterms:modified xsi:type="dcterms:W3CDTF">2011-09-05T07:45:43Z</dcterms:modified>
  <cp:category/>
  <cp:version/>
  <cp:contentType/>
  <cp:contentStatus/>
</cp:coreProperties>
</file>