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1640" tabRatio="673" activeTab="0"/>
  </bookViews>
  <sheets>
    <sheet name="県内10市" sheetId="1" r:id="rId1"/>
    <sheet name="県内  郡別" sheetId="2" r:id="rId2"/>
    <sheet name="青森管轄" sheetId="3" r:id="rId3"/>
    <sheet name="八戸管轄" sheetId="4" r:id="rId4"/>
    <sheet name="東津軽郡" sheetId="5" r:id="rId5"/>
    <sheet name="西津軽郡" sheetId="6" r:id="rId6"/>
    <sheet name="中津軽郡" sheetId="7" r:id="rId7"/>
    <sheet name="南津軽郡" sheetId="8" r:id="rId8"/>
    <sheet name="北津軽郡" sheetId="9" r:id="rId9"/>
    <sheet name="下北郡" sheetId="10" r:id="rId10"/>
    <sheet name="上北郡" sheetId="11" r:id="rId11"/>
    <sheet name="三戸郡" sheetId="12" r:id="rId12"/>
  </sheets>
  <definedNames/>
  <calcPr fullCalcOnLoad="1"/>
</workbook>
</file>

<file path=xl/sharedStrings.xml><?xml version="1.0" encoding="utf-8"?>
<sst xmlns="http://schemas.openxmlformats.org/spreadsheetml/2006/main" count="898" uniqueCount="150">
  <si>
    <t>外ヶ浜町</t>
  </si>
  <si>
    <t>つがる市</t>
  </si>
  <si>
    <t>軽自動車合計</t>
  </si>
  <si>
    <t>東北運輸局青森運輸支局</t>
  </si>
  <si>
    <t>市  町  村  別</t>
  </si>
  <si>
    <t>青森市　</t>
  </si>
  <si>
    <t>弘前市</t>
  </si>
  <si>
    <t>黒石市</t>
  </si>
  <si>
    <t>五所川原市</t>
  </si>
  <si>
    <t>むつ市</t>
  </si>
  <si>
    <t>平　川　市</t>
  </si>
  <si>
    <t>八戸市</t>
  </si>
  <si>
    <t>十和田市</t>
  </si>
  <si>
    <t>三沢市</t>
  </si>
  <si>
    <t>駐留軍内数</t>
  </si>
  <si>
    <t>用途別</t>
  </si>
  <si>
    <t>車種別</t>
  </si>
  <si>
    <t>業態別</t>
  </si>
  <si>
    <t>貨    物    車</t>
  </si>
  <si>
    <t>普通車</t>
  </si>
  <si>
    <t>自家用</t>
  </si>
  <si>
    <t>事業用</t>
  </si>
  <si>
    <t>計</t>
  </si>
  <si>
    <t>小型車</t>
  </si>
  <si>
    <t>被牽引車</t>
  </si>
  <si>
    <t>合 計</t>
  </si>
  <si>
    <t>乗   合   車</t>
  </si>
  <si>
    <t>乗   用   車</t>
  </si>
  <si>
    <t>特種用途車</t>
  </si>
  <si>
    <t>大型特殊車</t>
  </si>
  <si>
    <t>登録車両数合計</t>
  </si>
  <si>
    <t>小  型  二 輪 車</t>
  </si>
  <si>
    <t>検査車両数合計</t>
  </si>
  <si>
    <t>軽 自 動 車</t>
  </si>
  <si>
    <t>四輪</t>
  </si>
  <si>
    <t>乗用車</t>
  </si>
  <si>
    <t>貨物車</t>
  </si>
  <si>
    <t>特      種</t>
  </si>
  <si>
    <t>二      輪</t>
  </si>
  <si>
    <t>　</t>
  </si>
  <si>
    <t>用途別</t>
  </si>
  <si>
    <t>車種別</t>
  </si>
  <si>
    <t>業態別</t>
  </si>
  <si>
    <t>普通車</t>
  </si>
  <si>
    <t>自家用</t>
  </si>
  <si>
    <t>事業用</t>
  </si>
  <si>
    <t>計</t>
  </si>
  <si>
    <t>小型車</t>
  </si>
  <si>
    <t>被牽引車</t>
  </si>
  <si>
    <t>特種用途車</t>
  </si>
  <si>
    <t>大型特殊車</t>
  </si>
  <si>
    <t>登録車両数合計</t>
  </si>
  <si>
    <t>検査車両数合計</t>
  </si>
  <si>
    <t>四輪</t>
  </si>
  <si>
    <t>乗用車</t>
  </si>
  <si>
    <t>貨物車</t>
  </si>
  <si>
    <t>東津軽郡</t>
  </si>
  <si>
    <t>西津軽郡</t>
  </si>
  <si>
    <t>中津軽郡</t>
  </si>
  <si>
    <t>南津軽郡</t>
  </si>
  <si>
    <t>北津軽郡</t>
  </si>
  <si>
    <t>上北郡</t>
  </si>
  <si>
    <t>下北郡</t>
  </si>
  <si>
    <t>三戸郡</t>
  </si>
  <si>
    <t>郡計</t>
  </si>
  <si>
    <t>乗    合    車</t>
  </si>
  <si>
    <t>軽自動車合計</t>
  </si>
  <si>
    <t>　</t>
  </si>
  <si>
    <t>市  町  村  別</t>
  </si>
  <si>
    <t>東津軽郡</t>
  </si>
  <si>
    <t>西津軽郡</t>
  </si>
  <si>
    <t>中津軽郡</t>
  </si>
  <si>
    <t>南津軽郡</t>
  </si>
  <si>
    <t>北津軽郡</t>
  </si>
  <si>
    <t>横浜町　　　野辺地町　　上北郡の内</t>
  </si>
  <si>
    <t>下北郡</t>
  </si>
  <si>
    <t>郡部計</t>
  </si>
  <si>
    <t>七市計</t>
  </si>
  <si>
    <t>貨    物    車</t>
  </si>
  <si>
    <t>合 計</t>
  </si>
  <si>
    <t>乗   合   車</t>
  </si>
  <si>
    <t>乗   用   車</t>
  </si>
  <si>
    <t>小  型  二 輪 車</t>
  </si>
  <si>
    <t>軽 自 動 車</t>
  </si>
  <si>
    <t>特      種</t>
  </si>
  <si>
    <t>二      輪</t>
  </si>
  <si>
    <t>横浜町を除く野辺地町　　　　　上北郡</t>
  </si>
  <si>
    <t>郡部計</t>
  </si>
  <si>
    <t>三市計</t>
  </si>
  <si>
    <t>八戸管轄計</t>
  </si>
  <si>
    <t xml:space="preserve">   東　　津　　軽　　郡</t>
  </si>
  <si>
    <t>市  町  村  別</t>
  </si>
  <si>
    <t>平内町</t>
  </si>
  <si>
    <t>今別町</t>
  </si>
  <si>
    <t>蓬田村</t>
  </si>
  <si>
    <t xml:space="preserve">   西　　津　　軽　　郡</t>
  </si>
  <si>
    <t>鰺ｹ沢町</t>
  </si>
  <si>
    <t>深浦町</t>
  </si>
  <si>
    <t>貨    物    車</t>
  </si>
  <si>
    <t>合 計</t>
  </si>
  <si>
    <t>乗   合   車</t>
  </si>
  <si>
    <t>乗   用   車</t>
  </si>
  <si>
    <t>小  型  二 輪 車</t>
  </si>
  <si>
    <t>軽 自 動 車</t>
  </si>
  <si>
    <t>特      種</t>
  </si>
  <si>
    <t>二      輪</t>
  </si>
  <si>
    <t xml:space="preserve"> </t>
  </si>
  <si>
    <t xml:space="preserve">   中　　津　　軽　　郡</t>
  </si>
  <si>
    <t>西目屋村</t>
  </si>
  <si>
    <t xml:space="preserve">   南　　津　　軽　　郡</t>
  </si>
  <si>
    <t>藤崎町</t>
  </si>
  <si>
    <t>大鰐町</t>
  </si>
  <si>
    <t>田舎舘村</t>
  </si>
  <si>
    <t xml:space="preserve">   北　　津　　軽　　郡</t>
  </si>
  <si>
    <t>市  町  村  別</t>
  </si>
  <si>
    <t>板柳町</t>
  </si>
  <si>
    <t>中泊町</t>
  </si>
  <si>
    <t>鶴田町</t>
  </si>
  <si>
    <t xml:space="preserve">   下　　北　　郡</t>
  </si>
  <si>
    <t>大間町</t>
  </si>
  <si>
    <t>東通村</t>
  </si>
  <si>
    <t>風間浦村</t>
  </si>
  <si>
    <t>佐井村</t>
  </si>
  <si>
    <t xml:space="preserve">   上　　北　　郡</t>
  </si>
  <si>
    <t>野辺地町</t>
  </si>
  <si>
    <t>横浜町</t>
  </si>
  <si>
    <t>おいらせ町</t>
  </si>
  <si>
    <t>六戸町</t>
  </si>
  <si>
    <t>七戸町</t>
  </si>
  <si>
    <t>東北町</t>
  </si>
  <si>
    <t>六ヶ所村</t>
  </si>
  <si>
    <t xml:space="preserve">   三　　戸　　郡</t>
  </si>
  <si>
    <t>三戸町</t>
  </si>
  <si>
    <t>五戸町</t>
  </si>
  <si>
    <t>田子町</t>
  </si>
  <si>
    <t>南部町</t>
  </si>
  <si>
    <t>階上町</t>
  </si>
  <si>
    <t>新郷村</t>
  </si>
  <si>
    <t>　平成１９年３月３１日現在</t>
  </si>
  <si>
    <t xml:space="preserve">   ＜青森県内市町村別自動車保有車両数＞</t>
  </si>
  <si>
    <t>市計</t>
  </si>
  <si>
    <t>総      合      計</t>
  </si>
  <si>
    <t>総      合      計</t>
  </si>
  <si>
    <t>青森管轄計</t>
  </si>
  <si>
    <t>総      合      計</t>
  </si>
  <si>
    <t>総合計</t>
  </si>
  <si>
    <t>計</t>
  </si>
  <si>
    <t>計</t>
  </si>
  <si>
    <t>計</t>
  </si>
  <si>
    <t>総      合      計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</si>
</sst>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[Red]\-#,##0.0"/>
    <numFmt numFmtId="178" formatCode="0.0"/>
    <numFmt numFmtId="179" formatCode="0_);[Red]\(0\)"/>
    <numFmt numFmtId="180" formatCode="#,##0_ ;[Red]\-#,##0\ "/>
    <numFmt numFmtId="181" formatCode="0.0_);[Red]\(0.0\)"/>
    <numFmt numFmtId="182" formatCode="0.000000"/>
    <numFmt numFmtId="183" formatCode="0.00_ "/>
    <numFmt numFmtId="184" formatCode="0_ "/>
    <numFmt numFmtId="185" formatCode="0.000000_ "/>
    <numFmt numFmtId="186" formatCode="0.00000_ "/>
    <numFmt numFmtId="187" formatCode="0.0000_ "/>
    <numFmt numFmtId="188" formatCode="0.000_ 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6"/>
      <name val="ＭＳ ゴシック"/>
      <family val="3"/>
    </font>
    <font>
      <sz val="16"/>
      <name val="ＭＳ ゴシック"/>
      <family val="3"/>
    </font>
    <font>
      <b/>
      <i/>
      <sz val="12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i/>
      <sz val="1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b/>
      <sz val="12"/>
      <name val="ＭＳ Ｐ明朝"/>
      <family val="1"/>
    </font>
    <font>
      <b/>
      <sz val="14"/>
      <name val="ＭＳ Ｐ明朝"/>
      <family val="1"/>
    </font>
    <font>
      <b/>
      <sz val="14"/>
      <name val="ＭＳ Ｐゴシック"/>
      <family val="3"/>
    </font>
    <font>
      <b/>
      <i/>
      <sz val="12"/>
      <name val="ＭＳ Ｐ明朝"/>
      <family val="1"/>
    </font>
    <font>
      <b/>
      <sz val="14"/>
      <name val="ＭＳ ゴシック"/>
      <family val="3"/>
    </font>
    <font>
      <b/>
      <sz val="11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5">
    <border>
      <left/>
      <right/>
      <top/>
      <bottom/>
      <diagonal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187">
    <xf numFmtId="0" fontId="0" fillId="0" borderId="0" xfId="0" applyAlignment="1">
      <alignment vertical="center"/>
    </xf>
    <xf numFmtId="0" fontId="0" fillId="0" borderId="0" xfId="20">
      <alignment/>
      <protection/>
    </xf>
    <xf numFmtId="0" fontId="5" fillId="0" borderId="0" xfId="20" applyFont="1">
      <alignment/>
      <protection/>
    </xf>
    <xf numFmtId="0" fontId="6" fillId="0" borderId="0" xfId="20" applyFont="1">
      <alignment/>
      <protection/>
    </xf>
    <xf numFmtId="0" fontId="3" fillId="0" borderId="0" xfId="20" applyFont="1">
      <alignment/>
      <protection/>
    </xf>
    <xf numFmtId="0" fontId="7" fillId="0" borderId="0" xfId="20" applyFont="1">
      <alignment/>
      <protection/>
    </xf>
    <xf numFmtId="0" fontId="9" fillId="0" borderId="1" xfId="20" applyFont="1" applyBorder="1" applyAlignment="1">
      <alignment horizontal="center" vertical="center"/>
      <protection/>
    </xf>
    <xf numFmtId="38" fontId="0" fillId="0" borderId="2" xfId="16" applyFont="1" applyBorder="1" applyAlignment="1">
      <alignment vertical="center"/>
    </xf>
    <xf numFmtId="38" fontId="0" fillId="0" borderId="3" xfId="16" applyFont="1" applyBorder="1" applyAlignment="1">
      <alignment vertical="center"/>
    </xf>
    <xf numFmtId="0" fontId="9" fillId="0" borderId="4" xfId="20" applyFont="1" applyBorder="1" applyAlignment="1">
      <alignment horizontal="center" vertical="center"/>
      <protection/>
    </xf>
    <xf numFmtId="38" fontId="0" fillId="0" borderId="5" xfId="16" applyFont="1" applyBorder="1" applyAlignment="1">
      <alignment vertical="center"/>
    </xf>
    <xf numFmtId="38" fontId="0" fillId="0" borderId="6" xfId="16" applyFont="1" applyBorder="1" applyAlignment="1">
      <alignment vertical="center"/>
    </xf>
    <xf numFmtId="0" fontId="9" fillId="0" borderId="7" xfId="20" applyFont="1" applyBorder="1" applyAlignment="1">
      <alignment horizontal="center" vertical="center"/>
      <protection/>
    </xf>
    <xf numFmtId="38" fontId="0" fillId="0" borderId="8" xfId="16" applyFont="1" applyBorder="1" applyAlignment="1">
      <alignment vertical="center"/>
    </xf>
    <xf numFmtId="38" fontId="0" fillId="0" borderId="9" xfId="16" applyFont="1" applyBorder="1" applyAlignment="1">
      <alignment vertical="center"/>
    </xf>
    <xf numFmtId="38" fontId="0" fillId="0" borderId="10" xfId="16" applyFont="1" applyBorder="1" applyAlignment="1">
      <alignment vertical="center"/>
    </xf>
    <xf numFmtId="0" fontId="9" fillId="0" borderId="11" xfId="20" applyFont="1" applyBorder="1" applyAlignment="1">
      <alignment horizontal="center" vertical="center"/>
      <protection/>
    </xf>
    <xf numFmtId="38" fontId="0" fillId="0" borderId="12" xfId="16" applyFont="1" applyBorder="1" applyAlignment="1">
      <alignment vertical="center"/>
    </xf>
    <xf numFmtId="38" fontId="0" fillId="0" borderId="13" xfId="16" applyFont="1" applyBorder="1" applyAlignment="1">
      <alignment vertical="center"/>
    </xf>
    <xf numFmtId="38" fontId="0" fillId="0" borderId="14" xfId="16" applyFont="1" applyBorder="1" applyAlignment="1">
      <alignment vertical="center"/>
    </xf>
    <xf numFmtId="38" fontId="0" fillId="0" borderId="15" xfId="16" applyFont="1" applyBorder="1" applyAlignment="1">
      <alignment vertical="center"/>
    </xf>
    <xf numFmtId="0" fontId="10" fillId="0" borderId="0" xfId="20" applyFont="1">
      <alignment/>
      <protection/>
    </xf>
    <xf numFmtId="0" fontId="11" fillId="0" borderId="0" xfId="20" applyFont="1">
      <alignment/>
      <protection/>
    </xf>
    <xf numFmtId="0" fontId="2" fillId="0" borderId="0" xfId="20" applyFont="1">
      <alignment/>
      <protection/>
    </xf>
    <xf numFmtId="0" fontId="12" fillId="0" borderId="0" xfId="20" applyFont="1" applyAlignment="1">
      <alignment horizontal="left"/>
      <protection/>
    </xf>
    <xf numFmtId="38" fontId="0" fillId="0" borderId="16" xfId="16" applyFont="1" applyBorder="1" applyAlignment="1">
      <alignment vertical="center"/>
    </xf>
    <xf numFmtId="38" fontId="0" fillId="0" borderId="17" xfId="16" applyFont="1" applyBorder="1" applyAlignment="1">
      <alignment vertical="center"/>
    </xf>
    <xf numFmtId="38" fontId="0" fillId="0" borderId="18" xfId="16" applyFont="1" applyBorder="1" applyAlignment="1">
      <alignment vertical="center"/>
    </xf>
    <xf numFmtId="0" fontId="0" fillId="0" borderId="3" xfId="20" applyFont="1" applyBorder="1" applyAlignment="1">
      <alignment vertical="center"/>
      <protection/>
    </xf>
    <xf numFmtId="38" fontId="0" fillId="0" borderId="19" xfId="16" applyFont="1" applyBorder="1" applyAlignment="1">
      <alignment vertical="center"/>
    </xf>
    <xf numFmtId="38" fontId="0" fillId="0" borderId="20" xfId="16" applyFont="1" applyBorder="1" applyAlignment="1">
      <alignment vertical="center"/>
    </xf>
    <xf numFmtId="0" fontId="0" fillId="0" borderId="6" xfId="20" applyFont="1" applyBorder="1" applyAlignment="1">
      <alignment vertical="center"/>
      <protection/>
    </xf>
    <xf numFmtId="38" fontId="0" fillId="0" borderId="21" xfId="16" applyFont="1" applyBorder="1" applyAlignment="1">
      <alignment vertical="center"/>
    </xf>
    <xf numFmtId="0" fontId="0" fillId="0" borderId="22" xfId="20" applyFont="1" applyBorder="1" applyAlignment="1">
      <alignment vertical="center"/>
      <protection/>
    </xf>
    <xf numFmtId="38" fontId="0" fillId="0" borderId="23" xfId="16" applyFont="1" applyBorder="1" applyAlignment="1">
      <alignment vertical="center"/>
    </xf>
    <xf numFmtId="0" fontId="0" fillId="0" borderId="10" xfId="20" applyFont="1" applyBorder="1" applyAlignment="1">
      <alignment vertical="center"/>
      <protection/>
    </xf>
    <xf numFmtId="38" fontId="0" fillId="0" borderId="24" xfId="16" applyFont="1" applyBorder="1" applyAlignment="1">
      <alignment vertical="center"/>
    </xf>
    <xf numFmtId="38" fontId="0" fillId="0" borderId="25" xfId="16" applyFont="1" applyBorder="1" applyAlignment="1">
      <alignment vertical="center"/>
    </xf>
    <xf numFmtId="38" fontId="0" fillId="0" borderId="26" xfId="16" applyFont="1" applyBorder="1" applyAlignment="1">
      <alignment vertical="center"/>
    </xf>
    <xf numFmtId="38" fontId="0" fillId="0" borderId="4" xfId="16" applyFont="1" applyBorder="1" applyAlignment="1">
      <alignment vertical="center"/>
    </xf>
    <xf numFmtId="38" fontId="0" fillId="0" borderId="27" xfId="16" applyFont="1" applyBorder="1" applyAlignment="1">
      <alignment vertical="center"/>
    </xf>
    <xf numFmtId="38" fontId="0" fillId="0" borderId="1" xfId="16" applyFont="1" applyBorder="1" applyAlignment="1">
      <alignment vertical="center"/>
    </xf>
    <xf numFmtId="38" fontId="0" fillId="0" borderId="22" xfId="16" applyFont="1" applyBorder="1" applyAlignment="1">
      <alignment vertical="center"/>
    </xf>
    <xf numFmtId="38" fontId="0" fillId="0" borderId="7" xfId="16" applyFont="1" applyBorder="1" applyAlignment="1">
      <alignment vertical="center"/>
    </xf>
    <xf numFmtId="38" fontId="0" fillId="0" borderId="11" xfId="16" applyFont="1" applyBorder="1" applyAlignment="1">
      <alignment vertical="center"/>
    </xf>
    <xf numFmtId="0" fontId="0" fillId="0" borderId="0" xfId="20" applyBorder="1">
      <alignment/>
      <protection/>
    </xf>
    <xf numFmtId="38" fontId="0" fillId="0" borderId="28" xfId="16" applyFont="1" applyBorder="1" applyAlignment="1">
      <alignment vertical="center"/>
    </xf>
    <xf numFmtId="0" fontId="13" fillId="0" borderId="0" xfId="20" applyFont="1">
      <alignment/>
      <protection/>
    </xf>
    <xf numFmtId="0" fontId="14" fillId="0" borderId="0" xfId="20" applyFont="1">
      <alignment/>
      <protection/>
    </xf>
    <xf numFmtId="0" fontId="15" fillId="0" borderId="0" xfId="20" applyFont="1">
      <alignment/>
      <protection/>
    </xf>
    <xf numFmtId="0" fontId="16" fillId="0" borderId="0" xfId="20" applyFont="1">
      <alignment/>
      <protection/>
    </xf>
    <xf numFmtId="0" fontId="12" fillId="0" borderId="0" xfId="20" applyFont="1">
      <alignment/>
      <protection/>
    </xf>
    <xf numFmtId="38" fontId="0" fillId="0" borderId="29" xfId="16" applyFont="1" applyBorder="1" applyAlignment="1">
      <alignment vertical="center"/>
    </xf>
    <xf numFmtId="38" fontId="0" fillId="0" borderId="30" xfId="16" applyFont="1" applyBorder="1" applyAlignment="1">
      <alignment vertical="center"/>
    </xf>
    <xf numFmtId="0" fontId="4" fillId="0" borderId="0" xfId="20" applyFont="1">
      <alignment/>
      <protection/>
    </xf>
    <xf numFmtId="38" fontId="0" fillId="0" borderId="31" xfId="16" applyFont="1" applyBorder="1" applyAlignment="1">
      <alignment vertical="center"/>
    </xf>
    <xf numFmtId="38" fontId="0" fillId="0" borderId="32" xfId="16" applyFont="1" applyBorder="1" applyAlignment="1">
      <alignment vertical="center"/>
    </xf>
    <xf numFmtId="38" fontId="0" fillId="0" borderId="33" xfId="16" applyFont="1" applyBorder="1" applyAlignment="1">
      <alignment vertical="center"/>
    </xf>
    <xf numFmtId="38" fontId="0" fillId="0" borderId="34" xfId="16" applyFont="1" applyBorder="1" applyAlignment="1">
      <alignment vertical="center"/>
    </xf>
    <xf numFmtId="38" fontId="0" fillId="0" borderId="35" xfId="16" applyFont="1" applyBorder="1" applyAlignment="1">
      <alignment vertical="center"/>
    </xf>
    <xf numFmtId="38" fontId="0" fillId="0" borderId="36" xfId="16" applyFont="1" applyBorder="1" applyAlignment="1">
      <alignment vertical="center"/>
    </xf>
    <xf numFmtId="38" fontId="0" fillId="0" borderId="37" xfId="16" applyFont="1" applyBorder="1" applyAlignment="1">
      <alignment vertical="center"/>
    </xf>
    <xf numFmtId="38" fontId="0" fillId="0" borderId="38" xfId="16" applyFont="1" applyBorder="1" applyAlignment="1">
      <alignment vertical="center"/>
    </xf>
    <xf numFmtId="38" fontId="0" fillId="0" borderId="39" xfId="16" applyFont="1" applyBorder="1" applyAlignment="1">
      <alignment vertical="center"/>
    </xf>
    <xf numFmtId="0" fontId="0" fillId="0" borderId="23" xfId="20" applyFont="1" applyBorder="1" applyAlignment="1">
      <alignment vertical="center"/>
      <protection/>
    </xf>
    <xf numFmtId="0" fontId="0" fillId="0" borderId="20" xfId="20" applyFont="1" applyBorder="1" applyAlignment="1">
      <alignment vertical="center"/>
      <protection/>
    </xf>
    <xf numFmtId="0" fontId="0" fillId="0" borderId="30" xfId="20" applyFont="1" applyBorder="1" applyAlignment="1">
      <alignment vertical="center"/>
      <protection/>
    </xf>
    <xf numFmtId="0" fontId="0" fillId="0" borderId="21" xfId="20" applyFont="1" applyBorder="1" applyAlignment="1">
      <alignment vertical="center"/>
      <protection/>
    </xf>
    <xf numFmtId="0" fontId="0" fillId="0" borderId="26" xfId="20" applyFont="1" applyBorder="1" applyAlignment="1">
      <alignment vertical="center"/>
      <protection/>
    </xf>
    <xf numFmtId="38" fontId="0" fillId="0" borderId="40" xfId="16" applyFont="1" applyBorder="1" applyAlignment="1">
      <alignment vertical="center"/>
    </xf>
    <xf numFmtId="0" fontId="0" fillId="0" borderId="25" xfId="20" applyFont="1" applyBorder="1" applyAlignment="1">
      <alignment vertical="center"/>
      <protection/>
    </xf>
    <xf numFmtId="0" fontId="0" fillId="0" borderId="13" xfId="20" applyFont="1" applyBorder="1" applyAlignment="1">
      <alignment vertical="center"/>
      <protection/>
    </xf>
    <xf numFmtId="0" fontId="0" fillId="0" borderId="15" xfId="20" applyFont="1" applyBorder="1" applyAlignment="1">
      <alignment vertical="center"/>
      <protection/>
    </xf>
    <xf numFmtId="38" fontId="0" fillId="0" borderId="41" xfId="16" applyFont="1" applyBorder="1" applyAlignment="1">
      <alignment vertical="center"/>
    </xf>
    <xf numFmtId="0" fontId="17" fillId="0" borderId="0" xfId="20" applyFont="1">
      <alignment/>
      <protection/>
    </xf>
    <xf numFmtId="38" fontId="3" fillId="2" borderId="42" xfId="16" applyFont="1" applyFill="1" applyBorder="1" applyAlignment="1">
      <alignment vertical="center"/>
    </xf>
    <xf numFmtId="38" fontId="3" fillId="2" borderId="43" xfId="16" applyFont="1" applyFill="1" applyBorder="1" applyAlignment="1">
      <alignment vertical="center"/>
    </xf>
    <xf numFmtId="38" fontId="3" fillId="2" borderId="44" xfId="16" applyFont="1" applyFill="1" applyBorder="1" applyAlignment="1">
      <alignment vertical="center"/>
    </xf>
    <xf numFmtId="38" fontId="3" fillId="2" borderId="45" xfId="16" applyFont="1" applyFill="1" applyBorder="1" applyAlignment="1">
      <alignment vertical="center"/>
    </xf>
    <xf numFmtId="38" fontId="3" fillId="2" borderId="46" xfId="16" applyFont="1" applyFill="1" applyBorder="1" applyAlignment="1">
      <alignment vertical="center"/>
    </xf>
    <xf numFmtId="38" fontId="3" fillId="2" borderId="47" xfId="16" applyFont="1" applyFill="1" applyBorder="1" applyAlignment="1">
      <alignment vertical="center"/>
    </xf>
    <xf numFmtId="38" fontId="3" fillId="2" borderId="48" xfId="16" applyFont="1" applyFill="1" applyBorder="1" applyAlignment="1">
      <alignment vertical="center"/>
    </xf>
    <xf numFmtId="38" fontId="3" fillId="2" borderId="9" xfId="16" applyFont="1" applyFill="1" applyBorder="1" applyAlignment="1">
      <alignment vertical="center"/>
    </xf>
    <xf numFmtId="38" fontId="3" fillId="2" borderId="10" xfId="16" applyFont="1" applyFill="1" applyBorder="1" applyAlignment="1">
      <alignment vertical="center"/>
    </xf>
    <xf numFmtId="38" fontId="3" fillId="2" borderId="49" xfId="16" applyFont="1" applyFill="1" applyBorder="1" applyAlignment="1">
      <alignment vertical="center"/>
    </xf>
    <xf numFmtId="38" fontId="3" fillId="2" borderId="24" xfId="16" applyFont="1" applyFill="1" applyBorder="1" applyAlignment="1">
      <alignment vertical="center"/>
    </xf>
    <xf numFmtId="0" fontId="3" fillId="2" borderId="25" xfId="20" applyFont="1" applyFill="1" applyBorder="1" applyAlignment="1">
      <alignment vertical="center"/>
      <protection/>
    </xf>
    <xf numFmtId="38" fontId="3" fillId="2" borderId="41" xfId="16" applyFont="1" applyFill="1" applyBorder="1" applyAlignment="1">
      <alignment vertical="center"/>
    </xf>
    <xf numFmtId="38" fontId="3" fillId="2" borderId="32" xfId="16" applyFont="1" applyFill="1" applyBorder="1" applyAlignment="1">
      <alignment vertical="center"/>
    </xf>
    <xf numFmtId="0" fontId="3" fillId="2" borderId="10" xfId="20" applyFont="1" applyFill="1" applyBorder="1" applyAlignment="1">
      <alignment vertical="center"/>
      <protection/>
    </xf>
    <xf numFmtId="38" fontId="3" fillId="2" borderId="25" xfId="16" applyFont="1" applyFill="1" applyBorder="1" applyAlignment="1">
      <alignment vertical="center"/>
    </xf>
    <xf numFmtId="38" fontId="3" fillId="2" borderId="28" xfId="16" applyFont="1" applyFill="1" applyBorder="1" applyAlignment="1">
      <alignment vertical="center"/>
    </xf>
    <xf numFmtId="0" fontId="9" fillId="0" borderId="38" xfId="20" applyFont="1" applyBorder="1" applyAlignment="1">
      <alignment horizontal="center" vertical="center" textRotation="255"/>
      <protection/>
    </xf>
    <xf numFmtId="0" fontId="9" fillId="0" borderId="19" xfId="20" applyFont="1" applyBorder="1" applyAlignment="1">
      <alignment horizontal="center" vertical="center" textRotation="255"/>
      <protection/>
    </xf>
    <xf numFmtId="0" fontId="9" fillId="0" borderId="39" xfId="20" applyFont="1" applyBorder="1" applyAlignment="1">
      <alignment horizontal="center" vertical="center" textRotation="255"/>
      <protection/>
    </xf>
    <xf numFmtId="0" fontId="9" fillId="0" borderId="24" xfId="20" applyFont="1" applyBorder="1" applyAlignment="1">
      <alignment horizontal="center" vertical="distributed"/>
      <protection/>
    </xf>
    <xf numFmtId="0" fontId="9" fillId="0" borderId="10" xfId="20" applyFont="1" applyBorder="1" applyAlignment="1">
      <alignment horizontal="center" vertical="distributed"/>
      <protection/>
    </xf>
    <xf numFmtId="0" fontId="9" fillId="0" borderId="28" xfId="20" applyFont="1" applyBorder="1" applyAlignment="1">
      <alignment horizontal="center" vertical="distributed"/>
      <protection/>
    </xf>
    <xf numFmtId="0" fontId="9" fillId="0" borderId="40" xfId="20" applyFont="1" applyBorder="1" applyAlignment="1">
      <alignment horizontal="center" vertical="distributed"/>
      <protection/>
    </xf>
    <xf numFmtId="0" fontId="9" fillId="0" borderId="3" xfId="20" applyFont="1" applyBorder="1" applyAlignment="1">
      <alignment horizontal="center" vertical="distributed"/>
      <protection/>
    </xf>
    <xf numFmtId="0" fontId="9" fillId="0" borderId="1" xfId="20" applyFont="1" applyBorder="1" applyAlignment="1">
      <alignment horizontal="center" vertical="distributed"/>
      <protection/>
    </xf>
    <xf numFmtId="0" fontId="9" fillId="0" borderId="37" xfId="20" applyFont="1" applyBorder="1" applyAlignment="1">
      <alignment horizontal="center" vertical="center" textRotation="255"/>
      <protection/>
    </xf>
    <xf numFmtId="0" fontId="9" fillId="0" borderId="6" xfId="20" applyFont="1" applyBorder="1" applyAlignment="1">
      <alignment horizontal="center" vertical="center" textRotation="255"/>
      <protection/>
    </xf>
    <xf numFmtId="0" fontId="9" fillId="0" borderId="22" xfId="20" applyFont="1" applyBorder="1" applyAlignment="1">
      <alignment horizontal="center" vertical="center" textRotation="255"/>
      <protection/>
    </xf>
    <xf numFmtId="0" fontId="9" fillId="0" borderId="3" xfId="20" applyFont="1" applyBorder="1" applyAlignment="1">
      <alignment horizontal="center" vertical="distributed" textRotation="255"/>
      <protection/>
    </xf>
    <xf numFmtId="0" fontId="9" fillId="0" borderId="6" xfId="20" applyFont="1" applyBorder="1" applyAlignment="1">
      <alignment horizontal="center" vertical="distributed" textRotation="255"/>
      <protection/>
    </xf>
    <xf numFmtId="0" fontId="9" fillId="0" borderId="22" xfId="20" applyFont="1" applyBorder="1" applyAlignment="1">
      <alignment horizontal="center" vertical="distributed" textRotation="255"/>
      <protection/>
    </xf>
    <xf numFmtId="0" fontId="18" fillId="2" borderId="49" xfId="20" applyFont="1" applyFill="1" applyBorder="1" applyAlignment="1">
      <alignment horizontal="center" vertical="distributed" textRotation="255"/>
      <protection/>
    </xf>
    <xf numFmtId="0" fontId="18" fillId="2" borderId="43" xfId="20" applyFont="1" applyFill="1" applyBorder="1" applyAlignment="1">
      <alignment horizontal="center" vertical="distributed" textRotation="255"/>
      <protection/>
    </xf>
    <xf numFmtId="0" fontId="18" fillId="2" borderId="47" xfId="20" applyFont="1" applyFill="1" applyBorder="1" applyAlignment="1">
      <alignment horizontal="center" vertical="distributed" textRotation="255"/>
      <protection/>
    </xf>
    <xf numFmtId="0" fontId="8" fillId="0" borderId="0" xfId="20" applyFont="1" applyAlignment="1">
      <alignment horizontal="right" vertical="top"/>
      <protection/>
    </xf>
    <xf numFmtId="0" fontId="0" fillId="0" borderId="0" xfId="20" applyAlignment="1">
      <alignment horizontal="right"/>
      <protection/>
    </xf>
    <xf numFmtId="0" fontId="8" fillId="0" borderId="50" xfId="20" applyFont="1" applyBorder="1" applyAlignment="1">
      <alignment horizontal="right"/>
      <protection/>
    </xf>
    <xf numFmtId="0" fontId="0" fillId="0" borderId="50" xfId="20" applyBorder="1" applyAlignment="1">
      <alignment/>
      <protection/>
    </xf>
    <xf numFmtId="0" fontId="18" fillId="2" borderId="24" xfId="20" applyFont="1" applyFill="1" applyBorder="1" applyAlignment="1">
      <alignment horizontal="center" vertical="center"/>
      <protection/>
    </xf>
    <xf numFmtId="0" fontId="18" fillId="2" borderId="10" xfId="20" applyFont="1" applyFill="1" applyBorder="1" applyAlignment="1">
      <alignment horizontal="center" vertical="center"/>
      <protection/>
    </xf>
    <xf numFmtId="0" fontId="18" fillId="2" borderId="28" xfId="20" applyFont="1" applyFill="1" applyBorder="1" applyAlignment="1">
      <alignment horizontal="center" vertical="center"/>
      <protection/>
    </xf>
    <xf numFmtId="0" fontId="9" fillId="0" borderId="2" xfId="20" applyFont="1" applyBorder="1" applyAlignment="1">
      <alignment horizontal="center" vertical="distributed" textRotation="255"/>
      <protection/>
    </xf>
    <xf numFmtId="0" fontId="9" fillId="0" borderId="5" xfId="20" applyFont="1" applyBorder="1" applyAlignment="1">
      <alignment horizontal="center" vertical="distributed" textRotation="255"/>
      <protection/>
    </xf>
    <xf numFmtId="0" fontId="9" fillId="0" borderId="8" xfId="20" applyFont="1" applyBorder="1" applyAlignment="1">
      <alignment horizontal="center" vertical="distributed" textRotation="255"/>
      <protection/>
    </xf>
    <xf numFmtId="0" fontId="9" fillId="0" borderId="24" xfId="20" applyFont="1" applyBorder="1" applyAlignment="1">
      <alignment horizontal="center" vertical="center"/>
      <protection/>
    </xf>
    <xf numFmtId="0" fontId="9" fillId="0" borderId="10" xfId="20" applyFont="1" applyBorder="1" applyAlignment="1">
      <alignment horizontal="center" vertical="center"/>
      <protection/>
    </xf>
    <xf numFmtId="0" fontId="9" fillId="0" borderId="28" xfId="20" applyFont="1" applyBorder="1" applyAlignment="1">
      <alignment horizontal="center" vertical="center"/>
      <protection/>
    </xf>
    <xf numFmtId="0" fontId="9" fillId="0" borderId="40" xfId="20" applyFont="1" applyBorder="1" applyAlignment="1">
      <alignment vertical="center" textRotation="255"/>
      <protection/>
    </xf>
    <xf numFmtId="0" fontId="9" fillId="0" borderId="19" xfId="20" applyFont="1" applyBorder="1" applyAlignment="1">
      <alignment vertical="center" textRotation="255"/>
      <protection/>
    </xf>
    <xf numFmtId="0" fontId="9" fillId="0" borderId="37" xfId="20" applyFont="1" applyBorder="1" applyAlignment="1">
      <alignment vertical="center" textRotation="255"/>
      <protection/>
    </xf>
    <xf numFmtId="0" fontId="9" fillId="0" borderId="40" xfId="20" applyFont="1" applyBorder="1" applyAlignment="1">
      <alignment horizontal="center" vertical="center"/>
      <protection/>
    </xf>
    <xf numFmtId="0" fontId="9" fillId="0" borderId="3" xfId="20" applyFont="1" applyBorder="1" applyAlignment="1">
      <alignment horizontal="center" vertical="center"/>
      <protection/>
    </xf>
    <xf numFmtId="0" fontId="9" fillId="0" borderId="19" xfId="20" applyFont="1" applyBorder="1" applyAlignment="1">
      <alignment horizontal="center" vertical="center"/>
      <protection/>
    </xf>
    <xf numFmtId="0" fontId="9" fillId="0" borderId="6" xfId="20" applyFont="1" applyBorder="1" applyAlignment="1">
      <alignment horizontal="center" vertical="center"/>
      <protection/>
    </xf>
    <xf numFmtId="0" fontId="9" fillId="0" borderId="37" xfId="20" applyFont="1" applyBorder="1" applyAlignment="1">
      <alignment horizontal="center" vertical="center"/>
      <protection/>
    </xf>
    <xf numFmtId="0" fontId="9" fillId="0" borderId="22" xfId="20" applyFont="1" applyBorder="1" applyAlignment="1">
      <alignment horizontal="center" vertical="center"/>
      <protection/>
    </xf>
    <xf numFmtId="0" fontId="9" fillId="0" borderId="13" xfId="20" applyFont="1" applyBorder="1" applyAlignment="1">
      <alignment horizontal="center" vertical="center"/>
      <protection/>
    </xf>
    <xf numFmtId="0" fontId="9" fillId="0" borderId="4" xfId="20" applyFont="1" applyBorder="1" applyAlignment="1">
      <alignment horizontal="center" vertical="center" textRotation="255"/>
      <protection/>
    </xf>
    <xf numFmtId="0" fontId="9" fillId="0" borderId="7" xfId="20" applyFont="1" applyBorder="1" applyAlignment="1">
      <alignment horizontal="center" vertical="center" textRotation="255"/>
      <protection/>
    </xf>
    <xf numFmtId="0" fontId="9" fillId="0" borderId="6" xfId="20" applyFont="1" applyBorder="1" applyAlignment="1">
      <alignment horizontal="center" vertical="distributed"/>
      <protection/>
    </xf>
    <xf numFmtId="0" fontId="9" fillId="0" borderId="4" xfId="20" applyFont="1" applyBorder="1" applyAlignment="1">
      <alignment horizontal="center" vertical="distributed"/>
      <protection/>
    </xf>
    <xf numFmtId="0" fontId="9" fillId="0" borderId="15" xfId="20" applyFont="1" applyBorder="1" applyAlignment="1">
      <alignment horizontal="center" vertical="distributed"/>
      <protection/>
    </xf>
    <xf numFmtId="0" fontId="9" fillId="0" borderId="27" xfId="20" applyFont="1" applyBorder="1" applyAlignment="1">
      <alignment horizontal="center" vertical="distributed"/>
      <protection/>
    </xf>
    <xf numFmtId="0" fontId="9" fillId="0" borderId="17" xfId="20" applyFont="1" applyBorder="1" applyAlignment="1">
      <alignment horizontal="center" vertical="distributed" textRotation="255"/>
      <protection/>
    </xf>
    <xf numFmtId="0" fontId="0" fillId="0" borderId="51" xfId="20" applyBorder="1" applyAlignment="1">
      <alignment horizontal="center" vertical="distributed" textRotation="255"/>
      <protection/>
    </xf>
    <xf numFmtId="0" fontId="0" fillId="0" borderId="41" xfId="20" applyBorder="1" applyAlignment="1">
      <alignment horizontal="center" vertical="distributed" textRotation="255"/>
      <protection/>
    </xf>
    <xf numFmtId="0" fontId="9" fillId="0" borderId="3" xfId="20" applyFont="1" applyBorder="1" applyAlignment="1">
      <alignment horizontal="center" vertical="center" textRotation="255"/>
      <protection/>
    </xf>
    <xf numFmtId="0" fontId="9" fillId="0" borderId="40" xfId="20" applyFont="1" applyBorder="1" applyAlignment="1">
      <alignment horizontal="center" vertical="center" textRotation="255"/>
      <protection/>
    </xf>
    <xf numFmtId="0" fontId="9" fillId="0" borderId="22" xfId="20" applyFont="1" applyBorder="1" applyAlignment="1">
      <alignment horizontal="center" vertical="distributed"/>
      <protection/>
    </xf>
    <xf numFmtId="0" fontId="9" fillId="0" borderId="7" xfId="20" applyFont="1" applyBorder="1" applyAlignment="1">
      <alignment horizontal="center" vertical="distributed"/>
      <protection/>
    </xf>
    <xf numFmtId="0" fontId="9" fillId="0" borderId="18" xfId="20" applyFont="1" applyBorder="1" applyAlignment="1">
      <alignment horizontal="center" vertical="distributed" textRotation="255"/>
      <protection/>
    </xf>
    <xf numFmtId="0" fontId="0" fillId="0" borderId="52" xfId="20" applyBorder="1">
      <alignment/>
      <protection/>
    </xf>
    <xf numFmtId="0" fontId="0" fillId="0" borderId="53" xfId="20" applyBorder="1">
      <alignment/>
      <protection/>
    </xf>
    <xf numFmtId="0" fontId="9" fillId="0" borderId="51" xfId="20" applyFont="1" applyBorder="1" applyAlignment="1">
      <alignment horizontal="center" vertical="distributed" textRotation="255"/>
      <protection/>
    </xf>
    <xf numFmtId="0" fontId="9" fillId="0" borderId="41" xfId="20" applyFont="1" applyBorder="1" applyAlignment="1">
      <alignment horizontal="center" vertical="distributed" textRotation="255"/>
      <protection/>
    </xf>
    <xf numFmtId="0" fontId="18" fillId="2" borderId="42" xfId="20" applyFont="1" applyFill="1" applyBorder="1" applyAlignment="1">
      <alignment horizontal="center" vertical="distributed" textRotation="255"/>
      <protection/>
    </xf>
    <xf numFmtId="0" fontId="3" fillId="2" borderId="44" xfId="20" applyFont="1" applyFill="1" applyBorder="1">
      <alignment/>
      <protection/>
    </xf>
    <xf numFmtId="0" fontId="3" fillId="2" borderId="54" xfId="20" applyFont="1" applyFill="1" applyBorder="1">
      <alignment/>
      <protection/>
    </xf>
    <xf numFmtId="0" fontId="9" fillId="0" borderId="17" xfId="20" applyFont="1" applyBorder="1" applyAlignment="1">
      <alignment vertical="distributed" textRotation="255"/>
      <protection/>
    </xf>
    <xf numFmtId="0" fontId="0" fillId="0" borderId="51" xfId="20" applyBorder="1" applyAlignment="1">
      <alignment vertical="distributed"/>
      <protection/>
    </xf>
    <xf numFmtId="0" fontId="0" fillId="0" borderId="51" xfId="20" applyBorder="1">
      <alignment/>
      <protection/>
    </xf>
    <xf numFmtId="0" fontId="0" fillId="0" borderId="41" xfId="20" applyBorder="1">
      <alignment/>
      <protection/>
    </xf>
    <xf numFmtId="0" fontId="9" fillId="0" borderId="55" xfId="20" applyFont="1" applyBorder="1" applyAlignment="1">
      <alignment horizontal="center" vertical="distributed" textRotation="255"/>
      <protection/>
    </xf>
    <xf numFmtId="0" fontId="0" fillId="0" borderId="56" xfId="20" applyBorder="1" applyAlignment="1">
      <alignment horizontal="center" vertical="distributed"/>
      <protection/>
    </xf>
    <xf numFmtId="0" fontId="0" fillId="0" borderId="57" xfId="20" applyBorder="1" applyAlignment="1">
      <alignment horizontal="center" vertical="distributed"/>
      <protection/>
    </xf>
    <xf numFmtId="0" fontId="9" fillId="0" borderId="52" xfId="20" applyFont="1" applyBorder="1" applyAlignment="1">
      <alignment horizontal="center" vertical="distributed" textRotation="255"/>
      <protection/>
    </xf>
    <xf numFmtId="0" fontId="9" fillId="0" borderId="53" xfId="20" applyFont="1" applyBorder="1" applyAlignment="1">
      <alignment horizontal="center" vertical="distributed" textRotation="255"/>
      <protection/>
    </xf>
    <xf numFmtId="0" fontId="0" fillId="0" borderId="56" xfId="20" applyBorder="1">
      <alignment/>
      <protection/>
    </xf>
    <xf numFmtId="0" fontId="0" fillId="0" borderId="57" xfId="20" applyBorder="1">
      <alignment/>
      <protection/>
    </xf>
    <xf numFmtId="0" fontId="9" fillId="0" borderId="16" xfId="20" applyFont="1" applyBorder="1" applyAlignment="1">
      <alignment horizontal="center" vertical="distributed" textRotation="255"/>
      <protection/>
    </xf>
    <xf numFmtId="0" fontId="0" fillId="0" borderId="58" xfId="20" applyBorder="1" applyAlignment="1">
      <alignment horizontal="center" vertical="distributed"/>
      <protection/>
    </xf>
    <xf numFmtId="0" fontId="0" fillId="0" borderId="59" xfId="20" applyBorder="1" applyAlignment="1">
      <alignment horizontal="center" vertical="distributed"/>
      <protection/>
    </xf>
    <xf numFmtId="0" fontId="0" fillId="0" borderId="41" xfId="20" applyBorder="1" applyAlignment="1">
      <alignment vertical="distributed"/>
      <protection/>
    </xf>
    <xf numFmtId="0" fontId="9" fillId="0" borderId="60" xfId="20" applyFont="1" applyBorder="1" applyAlignment="1">
      <alignment horizontal="center" vertical="center"/>
      <protection/>
    </xf>
    <xf numFmtId="0" fontId="9" fillId="0" borderId="55" xfId="20" applyFont="1" applyBorder="1" applyAlignment="1">
      <alignment horizontal="center" vertical="center"/>
      <protection/>
    </xf>
    <xf numFmtId="0" fontId="9" fillId="0" borderId="61" xfId="20" applyFont="1" applyBorder="1" applyAlignment="1">
      <alignment horizontal="center" vertical="center"/>
      <protection/>
    </xf>
    <xf numFmtId="0" fontId="9" fillId="0" borderId="56" xfId="20" applyFont="1" applyBorder="1" applyAlignment="1">
      <alignment horizontal="center" vertical="center"/>
      <protection/>
    </xf>
    <xf numFmtId="0" fontId="9" fillId="0" borderId="62" xfId="20" applyFont="1" applyBorder="1" applyAlignment="1">
      <alignment horizontal="center" vertical="center"/>
      <protection/>
    </xf>
    <xf numFmtId="0" fontId="9" fillId="0" borderId="57" xfId="20" applyFont="1" applyBorder="1" applyAlignment="1">
      <alignment horizontal="center" vertical="center"/>
      <protection/>
    </xf>
    <xf numFmtId="0" fontId="0" fillId="0" borderId="51" xfId="20" applyBorder="1" applyAlignment="1">
      <alignment/>
      <protection/>
    </xf>
    <xf numFmtId="0" fontId="0" fillId="0" borderId="41" xfId="20" applyBorder="1" applyAlignment="1">
      <alignment/>
      <protection/>
    </xf>
    <xf numFmtId="0" fontId="9" fillId="0" borderId="63" xfId="20" applyFont="1" applyBorder="1" applyAlignment="1">
      <alignment horizontal="center" vertical="distributed" textRotation="255"/>
      <protection/>
    </xf>
    <xf numFmtId="0" fontId="0" fillId="0" borderId="64" xfId="20" applyBorder="1" applyAlignment="1">
      <alignment/>
      <protection/>
    </xf>
    <xf numFmtId="0" fontId="18" fillId="2" borderId="17" xfId="20" applyFont="1" applyFill="1" applyBorder="1" applyAlignment="1">
      <alignment horizontal="center" vertical="distributed" textRotation="255"/>
      <protection/>
    </xf>
    <xf numFmtId="0" fontId="3" fillId="2" borderId="51" xfId="20" applyFont="1" applyFill="1" applyBorder="1">
      <alignment/>
      <protection/>
    </xf>
    <xf numFmtId="0" fontId="3" fillId="2" borderId="41" xfId="20" applyFont="1" applyFill="1" applyBorder="1">
      <alignment/>
      <protection/>
    </xf>
    <xf numFmtId="38" fontId="3" fillId="2" borderId="17" xfId="16" applyFont="1" applyFill="1" applyBorder="1" applyAlignment="1">
      <alignment vertical="center"/>
    </xf>
    <xf numFmtId="38" fontId="3" fillId="2" borderId="6" xfId="16" applyFont="1" applyFill="1" applyBorder="1" applyAlignment="1">
      <alignment vertical="center"/>
    </xf>
    <xf numFmtId="38" fontId="3" fillId="2" borderId="22" xfId="16" applyFont="1" applyFill="1" applyBorder="1" applyAlignment="1">
      <alignment vertical="center"/>
    </xf>
    <xf numFmtId="38" fontId="3" fillId="2" borderId="13" xfId="16" applyFont="1" applyFill="1" applyBorder="1" applyAlignment="1">
      <alignment vertical="center"/>
    </xf>
    <xf numFmtId="38" fontId="3" fillId="2" borderId="15" xfId="16" applyFont="1" applyFill="1" applyBorder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コピー ～ 市町村 管轄 郡別☆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showZeros="0" tabSelected="1" workbookViewId="0" topLeftCell="A1">
      <selection activeCell="D9" sqref="D9"/>
    </sheetView>
  </sheetViews>
  <sheetFormatPr defaultColWidth="9.00390625" defaultRowHeight="13.5"/>
  <cols>
    <col min="1" max="1" width="4.00390625" style="1" customWidth="1"/>
    <col min="2" max="2" width="7.25390625" style="1" customWidth="1"/>
    <col min="3" max="3" width="8.75390625" style="1" customWidth="1"/>
    <col min="4" max="15" width="9.50390625" style="1" customWidth="1"/>
    <col min="16" max="16384" width="9.00390625" style="1" customWidth="1"/>
  </cols>
  <sheetData>
    <row r="1" spans="3:7" ht="15" customHeight="1">
      <c r="C1" s="45"/>
      <c r="D1" s="45"/>
      <c r="E1" s="45"/>
      <c r="F1" s="45"/>
      <c r="G1" s="45"/>
    </row>
    <row r="2" spans="1:7" ht="15" customHeight="1">
      <c r="A2" s="74" t="s">
        <v>139</v>
      </c>
      <c r="B2" s="2"/>
      <c r="C2" s="2"/>
      <c r="D2" s="2"/>
      <c r="E2" s="2"/>
      <c r="F2" s="2"/>
      <c r="G2" s="3"/>
    </row>
    <row r="3" spans="2:15" ht="15" customHeight="1">
      <c r="B3" s="4"/>
      <c r="C3" s="5"/>
      <c r="D3" s="5"/>
      <c r="E3" s="5"/>
      <c r="M3" s="110" t="s">
        <v>3</v>
      </c>
      <c r="N3" s="111"/>
      <c r="O3" s="111"/>
    </row>
    <row r="4" spans="13:15" ht="15" customHeight="1" thickBot="1">
      <c r="M4" s="112" t="s">
        <v>138</v>
      </c>
      <c r="N4" s="113"/>
      <c r="O4" s="113"/>
    </row>
    <row r="5" spans="1:15" ht="48" customHeight="1">
      <c r="A5" s="98" t="s">
        <v>4</v>
      </c>
      <c r="B5" s="99"/>
      <c r="C5" s="100"/>
      <c r="D5" s="117" t="s">
        <v>5</v>
      </c>
      <c r="E5" s="104" t="s">
        <v>6</v>
      </c>
      <c r="F5" s="104" t="s">
        <v>7</v>
      </c>
      <c r="G5" s="104" t="s">
        <v>8</v>
      </c>
      <c r="H5" s="104" t="s">
        <v>9</v>
      </c>
      <c r="I5" s="139" t="s">
        <v>1</v>
      </c>
      <c r="J5" s="139" t="s">
        <v>10</v>
      </c>
      <c r="K5" s="104" t="s">
        <v>11</v>
      </c>
      <c r="L5" s="104" t="s">
        <v>12</v>
      </c>
      <c r="M5" s="104" t="s">
        <v>13</v>
      </c>
      <c r="N5" s="104" t="s">
        <v>14</v>
      </c>
      <c r="O5" s="107" t="s">
        <v>140</v>
      </c>
    </row>
    <row r="6" spans="1:15" ht="13.5" customHeight="1">
      <c r="A6" s="93" t="s">
        <v>15</v>
      </c>
      <c r="B6" s="102" t="s">
        <v>16</v>
      </c>
      <c r="C6" s="133" t="s">
        <v>17</v>
      </c>
      <c r="D6" s="118"/>
      <c r="E6" s="105"/>
      <c r="F6" s="105"/>
      <c r="G6" s="105"/>
      <c r="H6" s="105"/>
      <c r="I6" s="140"/>
      <c r="J6" s="140"/>
      <c r="K6" s="105"/>
      <c r="L6" s="105"/>
      <c r="M6" s="105"/>
      <c r="N6" s="105"/>
      <c r="O6" s="108"/>
    </row>
    <row r="7" spans="1:15" ht="13.5">
      <c r="A7" s="93"/>
      <c r="B7" s="102"/>
      <c r="C7" s="133"/>
      <c r="D7" s="118"/>
      <c r="E7" s="105"/>
      <c r="F7" s="105"/>
      <c r="G7" s="105"/>
      <c r="H7" s="105"/>
      <c r="I7" s="140"/>
      <c r="J7" s="140"/>
      <c r="K7" s="105"/>
      <c r="L7" s="105"/>
      <c r="M7" s="105"/>
      <c r="N7" s="105"/>
      <c r="O7" s="108"/>
    </row>
    <row r="8" spans="1:15" ht="18.75" customHeight="1" thickBot="1">
      <c r="A8" s="101"/>
      <c r="B8" s="103"/>
      <c r="C8" s="134"/>
      <c r="D8" s="119"/>
      <c r="E8" s="106"/>
      <c r="F8" s="106"/>
      <c r="G8" s="106"/>
      <c r="H8" s="106"/>
      <c r="I8" s="141"/>
      <c r="J8" s="141"/>
      <c r="K8" s="106"/>
      <c r="L8" s="106"/>
      <c r="M8" s="106"/>
      <c r="N8" s="106"/>
      <c r="O8" s="109"/>
    </row>
    <row r="9" spans="1:15" ht="21" customHeight="1">
      <c r="A9" s="123" t="s">
        <v>18</v>
      </c>
      <c r="B9" s="142" t="s">
        <v>19</v>
      </c>
      <c r="C9" s="6" t="s">
        <v>20</v>
      </c>
      <c r="D9" s="7">
        <v>4944</v>
      </c>
      <c r="E9" s="8">
        <v>2873</v>
      </c>
      <c r="F9" s="8">
        <v>619</v>
      </c>
      <c r="G9" s="8">
        <v>1277</v>
      </c>
      <c r="H9" s="8">
        <v>1212</v>
      </c>
      <c r="I9" s="8">
        <v>1084</v>
      </c>
      <c r="J9" s="8">
        <v>626</v>
      </c>
      <c r="K9" s="8">
        <v>3951</v>
      </c>
      <c r="L9" s="8">
        <v>1850</v>
      </c>
      <c r="M9" s="8">
        <v>784</v>
      </c>
      <c r="N9" s="8">
        <v>6</v>
      </c>
      <c r="O9" s="75">
        <f>SUM(D9:M9)</f>
        <v>19220</v>
      </c>
    </row>
    <row r="10" spans="1:15" ht="21" customHeight="1">
      <c r="A10" s="124"/>
      <c r="B10" s="102"/>
      <c r="C10" s="9" t="s">
        <v>21</v>
      </c>
      <c r="D10" s="10">
        <v>2262</v>
      </c>
      <c r="E10" s="11">
        <v>1018</v>
      </c>
      <c r="F10" s="11">
        <v>177</v>
      </c>
      <c r="G10" s="11">
        <v>237</v>
      </c>
      <c r="H10" s="11">
        <v>221</v>
      </c>
      <c r="I10" s="11">
        <v>204</v>
      </c>
      <c r="J10" s="11">
        <v>89</v>
      </c>
      <c r="K10" s="11">
        <v>2150</v>
      </c>
      <c r="L10" s="11">
        <v>402</v>
      </c>
      <c r="M10" s="11">
        <v>87</v>
      </c>
      <c r="N10" s="11"/>
      <c r="O10" s="76">
        <f aca="true" t="shared" si="0" ref="O10:O20">SUM(D10:M10)</f>
        <v>6847</v>
      </c>
    </row>
    <row r="11" spans="1:15" ht="21" customHeight="1">
      <c r="A11" s="124"/>
      <c r="B11" s="102"/>
      <c r="C11" s="9" t="s">
        <v>22</v>
      </c>
      <c r="D11" s="10">
        <f aca="true" t="shared" si="1" ref="D11:N11">SUM(D9:D10)</f>
        <v>7206</v>
      </c>
      <c r="E11" s="10">
        <f t="shared" si="1"/>
        <v>3891</v>
      </c>
      <c r="F11" s="10">
        <f t="shared" si="1"/>
        <v>796</v>
      </c>
      <c r="G11" s="10">
        <f t="shared" si="1"/>
        <v>1514</v>
      </c>
      <c r="H11" s="10">
        <f t="shared" si="1"/>
        <v>1433</v>
      </c>
      <c r="I11" s="10">
        <f t="shared" si="1"/>
        <v>1288</v>
      </c>
      <c r="J11" s="10">
        <f t="shared" si="1"/>
        <v>715</v>
      </c>
      <c r="K11" s="10">
        <f t="shared" si="1"/>
        <v>6101</v>
      </c>
      <c r="L11" s="10">
        <f t="shared" si="1"/>
        <v>2252</v>
      </c>
      <c r="M11" s="10">
        <f t="shared" si="1"/>
        <v>871</v>
      </c>
      <c r="N11" s="10">
        <f t="shared" si="1"/>
        <v>6</v>
      </c>
      <c r="O11" s="76">
        <f t="shared" si="0"/>
        <v>26067</v>
      </c>
    </row>
    <row r="12" spans="1:15" ht="21" customHeight="1">
      <c r="A12" s="124"/>
      <c r="B12" s="102" t="s">
        <v>23</v>
      </c>
      <c r="C12" s="9" t="s">
        <v>20</v>
      </c>
      <c r="D12" s="10">
        <v>11471</v>
      </c>
      <c r="E12" s="11">
        <v>8674</v>
      </c>
      <c r="F12" s="11">
        <v>1798</v>
      </c>
      <c r="G12" s="11">
        <v>2727</v>
      </c>
      <c r="H12" s="11">
        <v>2160</v>
      </c>
      <c r="I12" s="11">
        <v>2169</v>
      </c>
      <c r="J12" s="11">
        <v>1683</v>
      </c>
      <c r="K12" s="11">
        <v>10277</v>
      </c>
      <c r="L12" s="11">
        <v>3966</v>
      </c>
      <c r="M12" s="11">
        <v>1588</v>
      </c>
      <c r="N12" s="11">
        <v>18</v>
      </c>
      <c r="O12" s="76">
        <f>SUM(D12:M12)</f>
        <v>46513</v>
      </c>
    </row>
    <row r="13" spans="1:15" ht="21" customHeight="1">
      <c r="A13" s="124"/>
      <c r="B13" s="102"/>
      <c r="C13" s="9" t="s">
        <v>21</v>
      </c>
      <c r="D13" s="10">
        <v>150</v>
      </c>
      <c r="E13" s="11">
        <v>112</v>
      </c>
      <c r="F13" s="11">
        <v>12</v>
      </c>
      <c r="G13" s="11">
        <v>19</v>
      </c>
      <c r="H13" s="11">
        <v>37</v>
      </c>
      <c r="I13" s="11">
        <v>14</v>
      </c>
      <c r="J13" s="11">
        <v>4</v>
      </c>
      <c r="K13" s="11">
        <v>137</v>
      </c>
      <c r="L13" s="11">
        <v>32</v>
      </c>
      <c r="M13" s="11">
        <v>1</v>
      </c>
      <c r="N13" s="11"/>
      <c r="O13" s="76">
        <f t="shared" si="0"/>
        <v>518</v>
      </c>
    </row>
    <row r="14" spans="1:15" ht="21" customHeight="1">
      <c r="A14" s="124"/>
      <c r="B14" s="102"/>
      <c r="C14" s="9" t="s">
        <v>22</v>
      </c>
      <c r="D14" s="10">
        <f aca="true" t="shared" si="2" ref="D14:N14">SUM(D12:D13)</f>
        <v>11621</v>
      </c>
      <c r="E14" s="10">
        <f t="shared" si="2"/>
        <v>8786</v>
      </c>
      <c r="F14" s="10">
        <f t="shared" si="2"/>
        <v>1810</v>
      </c>
      <c r="G14" s="10">
        <f t="shared" si="2"/>
        <v>2746</v>
      </c>
      <c r="H14" s="10">
        <f t="shared" si="2"/>
        <v>2197</v>
      </c>
      <c r="I14" s="10">
        <f t="shared" si="2"/>
        <v>2183</v>
      </c>
      <c r="J14" s="10">
        <f t="shared" si="2"/>
        <v>1687</v>
      </c>
      <c r="K14" s="10">
        <f t="shared" si="2"/>
        <v>10414</v>
      </c>
      <c r="L14" s="10">
        <f t="shared" si="2"/>
        <v>3998</v>
      </c>
      <c r="M14" s="10">
        <f t="shared" si="2"/>
        <v>1589</v>
      </c>
      <c r="N14" s="10">
        <f t="shared" si="2"/>
        <v>18</v>
      </c>
      <c r="O14" s="76">
        <f t="shared" si="0"/>
        <v>47031</v>
      </c>
    </row>
    <row r="15" spans="1:15" ht="21" customHeight="1">
      <c r="A15" s="124"/>
      <c r="B15" s="102" t="s">
        <v>24</v>
      </c>
      <c r="C15" s="9" t="s">
        <v>20</v>
      </c>
      <c r="D15" s="10">
        <v>15</v>
      </c>
      <c r="E15" s="11">
        <v>71</v>
      </c>
      <c r="F15" s="11">
        <v>5</v>
      </c>
      <c r="G15" s="11">
        <v>8</v>
      </c>
      <c r="H15" s="11">
        <v>8</v>
      </c>
      <c r="I15" s="11">
        <v>4</v>
      </c>
      <c r="J15" s="11"/>
      <c r="K15" s="11">
        <v>22</v>
      </c>
      <c r="L15" s="11">
        <v>15</v>
      </c>
      <c r="M15" s="11">
        <v>4</v>
      </c>
      <c r="N15" s="11"/>
      <c r="O15" s="76">
        <f t="shared" si="0"/>
        <v>152</v>
      </c>
    </row>
    <row r="16" spans="1:15" ht="21" customHeight="1">
      <c r="A16" s="124"/>
      <c r="B16" s="102"/>
      <c r="C16" s="9" t="s">
        <v>21</v>
      </c>
      <c r="D16" s="10">
        <v>121</v>
      </c>
      <c r="E16" s="11">
        <v>52</v>
      </c>
      <c r="F16" s="11">
        <v>11</v>
      </c>
      <c r="G16" s="11">
        <v>10</v>
      </c>
      <c r="H16" s="11">
        <v>6</v>
      </c>
      <c r="I16" s="11">
        <v>7</v>
      </c>
      <c r="J16" s="11"/>
      <c r="K16" s="11">
        <v>333</v>
      </c>
      <c r="L16" s="11">
        <v>50</v>
      </c>
      <c r="M16" s="11">
        <v>2</v>
      </c>
      <c r="N16" s="11"/>
      <c r="O16" s="76">
        <f t="shared" si="0"/>
        <v>592</v>
      </c>
    </row>
    <row r="17" spans="1:15" ht="21" customHeight="1">
      <c r="A17" s="124"/>
      <c r="B17" s="102"/>
      <c r="C17" s="9" t="s">
        <v>22</v>
      </c>
      <c r="D17" s="10">
        <f aca="true" t="shared" si="3" ref="D17:N17">SUM(D15:D16)</f>
        <v>136</v>
      </c>
      <c r="E17" s="10">
        <f t="shared" si="3"/>
        <v>123</v>
      </c>
      <c r="F17" s="10">
        <f t="shared" si="3"/>
        <v>16</v>
      </c>
      <c r="G17" s="10">
        <f t="shared" si="3"/>
        <v>18</v>
      </c>
      <c r="H17" s="10">
        <f t="shared" si="3"/>
        <v>14</v>
      </c>
      <c r="I17" s="10">
        <f t="shared" si="3"/>
        <v>11</v>
      </c>
      <c r="J17" s="10">
        <f t="shared" si="3"/>
        <v>0</v>
      </c>
      <c r="K17" s="10">
        <f t="shared" si="3"/>
        <v>355</v>
      </c>
      <c r="L17" s="10">
        <f t="shared" si="3"/>
        <v>65</v>
      </c>
      <c r="M17" s="10">
        <f t="shared" si="3"/>
        <v>6</v>
      </c>
      <c r="N17" s="10">
        <f t="shared" si="3"/>
        <v>0</v>
      </c>
      <c r="O17" s="76">
        <f t="shared" si="0"/>
        <v>744</v>
      </c>
    </row>
    <row r="18" spans="1:15" ht="21" customHeight="1">
      <c r="A18" s="124"/>
      <c r="B18" s="102" t="s">
        <v>25</v>
      </c>
      <c r="C18" s="9" t="s">
        <v>20</v>
      </c>
      <c r="D18" s="10">
        <f aca="true" t="shared" si="4" ref="D18:J19">SUM(D9,D12,D15)</f>
        <v>16430</v>
      </c>
      <c r="E18" s="10">
        <f t="shared" si="4"/>
        <v>11618</v>
      </c>
      <c r="F18" s="10">
        <f t="shared" si="4"/>
        <v>2422</v>
      </c>
      <c r="G18" s="10">
        <f t="shared" si="4"/>
        <v>4012</v>
      </c>
      <c r="H18" s="10">
        <f t="shared" si="4"/>
        <v>3380</v>
      </c>
      <c r="I18" s="10">
        <f t="shared" si="4"/>
        <v>3257</v>
      </c>
      <c r="J18" s="10">
        <f t="shared" si="4"/>
        <v>2309</v>
      </c>
      <c r="K18" s="10">
        <f aca="true" t="shared" si="5" ref="K18:N19">SUM(K9,K12,K15)</f>
        <v>14250</v>
      </c>
      <c r="L18" s="10">
        <f t="shared" si="5"/>
        <v>5831</v>
      </c>
      <c r="M18" s="10">
        <f t="shared" si="5"/>
        <v>2376</v>
      </c>
      <c r="N18" s="10">
        <f t="shared" si="5"/>
        <v>24</v>
      </c>
      <c r="O18" s="76">
        <f t="shared" si="0"/>
        <v>65885</v>
      </c>
    </row>
    <row r="19" spans="1:15" ht="21" customHeight="1">
      <c r="A19" s="124"/>
      <c r="B19" s="102"/>
      <c r="C19" s="9" t="s">
        <v>21</v>
      </c>
      <c r="D19" s="10">
        <f t="shared" si="4"/>
        <v>2533</v>
      </c>
      <c r="E19" s="10">
        <f t="shared" si="4"/>
        <v>1182</v>
      </c>
      <c r="F19" s="10">
        <f t="shared" si="4"/>
        <v>200</v>
      </c>
      <c r="G19" s="10">
        <f t="shared" si="4"/>
        <v>266</v>
      </c>
      <c r="H19" s="10">
        <f t="shared" si="4"/>
        <v>264</v>
      </c>
      <c r="I19" s="10">
        <f t="shared" si="4"/>
        <v>225</v>
      </c>
      <c r="J19" s="10">
        <f t="shared" si="4"/>
        <v>93</v>
      </c>
      <c r="K19" s="10">
        <f t="shared" si="5"/>
        <v>2620</v>
      </c>
      <c r="L19" s="10">
        <f t="shared" si="5"/>
        <v>484</v>
      </c>
      <c r="M19" s="10">
        <f t="shared" si="5"/>
        <v>90</v>
      </c>
      <c r="N19" s="10">
        <f t="shared" si="5"/>
        <v>0</v>
      </c>
      <c r="O19" s="76">
        <f t="shared" si="0"/>
        <v>7957</v>
      </c>
    </row>
    <row r="20" spans="1:15" ht="21" customHeight="1" thickBot="1">
      <c r="A20" s="125"/>
      <c r="B20" s="103"/>
      <c r="C20" s="12" t="s">
        <v>22</v>
      </c>
      <c r="D20" s="13">
        <f aca="true" t="shared" si="6" ref="D20:N20">D11+D14+D17</f>
        <v>18963</v>
      </c>
      <c r="E20" s="13">
        <f t="shared" si="6"/>
        <v>12800</v>
      </c>
      <c r="F20" s="13">
        <f t="shared" si="6"/>
        <v>2622</v>
      </c>
      <c r="G20" s="13">
        <f t="shared" si="6"/>
        <v>4278</v>
      </c>
      <c r="H20" s="13">
        <f t="shared" si="6"/>
        <v>3644</v>
      </c>
      <c r="I20" s="13">
        <f t="shared" si="6"/>
        <v>3482</v>
      </c>
      <c r="J20" s="13">
        <f t="shared" si="6"/>
        <v>2402</v>
      </c>
      <c r="K20" s="13">
        <f t="shared" si="6"/>
        <v>16870</v>
      </c>
      <c r="L20" s="13">
        <f t="shared" si="6"/>
        <v>6315</v>
      </c>
      <c r="M20" s="13">
        <f t="shared" si="6"/>
        <v>2466</v>
      </c>
      <c r="N20" s="13">
        <f t="shared" si="6"/>
        <v>24</v>
      </c>
      <c r="O20" s="77">
        <f t="shared" si="0"/>
        <v>73842</v>
      </c>
    </row>
    <row r="21" spans="1:15" ht="21" customHeight="1">
      <c r="A21" s="123" t="s">
        <v>26</v>
      </c>
      <c r="B21" s="142" t="s">
        <v>19</v>
      </c>
      <c r="C21" s="6" t="s">
        <v>20</v>
      </c>
      <c r="D21" s="7">
        <v>77</v>
      </c>
      <c r="E21" s="8">
        <v>55</v>
      </c>
      <c r="F21" s="8">
        <v>6</v>
      </c>
      <c r="G21" s="8">
        <v>16</v>
      </c>
      <c r="H21" s="8">
        <v>35</v>
      </c>
      <c r="I21" s="8">
        <v>32</v>
      </c>
      <c r="J21" s="8">
        <v>17</v>
      </c>
      <c r="K21" s="8">
        <v>93</v>
      </c>
      <c r="L21" s="8">
        <v>23</v>
      </c>
      <c r="M21" s="8">
        <v>25</v>
      </c>
      <c r="N21" s="8">
        <v>1</v>
      </c>
      <c r="O21" s="75">
        <f>SUM(D21:M21)</f>
        <v>379</v>
      </c>
    </row>
    <row r="22" spans="1:15" ht="21" customHeight="1">
      <c r="A22" s="124"/>
      <c r="B22" s="102"/>
      <c r="C22" s="9" t="s">
        <v>21</v>
      </c>
      <c r="D22" s="10">
        <v>321</v>
      </c>
      <c r="E22" s="11">
        <v>156</v>
      </c>
      <c r="F22" s="11">
        <v>37</v>
      </c>
      <c r="G22" s="11">
        <v>95</v>
      </c>
      <c r="H22" s="11">
        <v>112</v>
      </c>
      <c r="I22" s="11"/>
      <c r="J22" s="11">
        <v>10</v>
      </c>
      <c r="K22" s="11">
        <v>317</v>
      </c>
      <c r="L22" s="11">
        <v>90</v>
      </c>
      <c r="M22" s="11">
        <v>10</v>
      </c>
      <c r="N22" s="11"/>
      <c r="O22" s="76">
        <f aca="true" t="shared" si="7" ref="O22:O29">SUM(D22:M22)</f>
        <v>1148</v>
      </c>
    </row>
    <row r="23" spans="1:15" ht="21" customHeight="1">
      <c r="A23" s="124"/>
      <c r="B23" s="102"/>
      <c r="C23" s="9" t="s">
        <v>22</v>
      </c>
      <c r="D23" s="10">
        <f>SUM(D21:D22)</f>
        <v>398</v>
      </c>
      <c r="E23" s="10">
        <f>SUM(E21:E22)</f>
        <v>211</v>
      </c>
      <c r="F23" s="10">
        <f aca="true" t="shared" si="8" ref="F23:N23">SUM(F21:F22)</f>
        <v>43</v>
      </c>
      <c r="G23" s="10">
        <f t="shared" si="8"/>
        <v>111</v>
      </c>
      <c r="H23" s="10">
        <f t="shared" si="8"/>
        <v>147</v>
      </c>
      <c r="I23" s="10">
        <f t="shared" si="8"/>
        <v>32</v>
      </c>
      <c r="J23" s="10">
        <f t="shared" si="8"/>
        <v>27</v>
      </c>
      <c r="K23" s="10">
        <f t="shared" si="8"/>
        <v>410</v>
      </c>
      <c r="L23" s="10">
        <f t="shared" si="8"/>
        <v>113</v>
      </c>
      <c r="M23" s="10">
        <f t="shared" si="8"/>
        <v>35</v>
      </c>
      <c r="N23" s="10">
        <f t="shared" si="8"/>
        <v>1</v>
      </c>
      <c r="O23" s="76">
        <f t="shared" si="7"/>
        <v>1527</v>
      </c>
    </row>
    <row r="24" spans="1:15" ht="21" customHeight="1">
      <c r="A24" s="124"/>
      <c r="B24" s="102" t="s">
        <v>23</v>
      </c>
      <c r="C24" s="9" t="s">
        <v>20</v>
      </c>
      <c r="D24" s="10">
        <v>315</v>
      </c>
      <c r="E24" s="11">
        <v>235</v>
      </c>
      <c r="F24" s="11">
        <v>50</v>
      </c>
      <c r="G24" s="11">
        <v>105</v>
      </c>
      <c r="H24" s="11">
        <v>123</v>
      </c>
      <c r="I24" s="11">
        <v>72</v>
      </c>
      <c r="J24" s="11">
        <v>46</v>
      </c>
      <c r="K24" s="11">
        <v>355</v>
      </c>
      <c r="L24" s="11">
        <v>110</v>
      </c>
      <c r="M24" s="11">
        <v>111</v>
      </c>
      <c r="N24" s="11"/>
      <c r="O24" s="76">
        <f t="shared" si="7"/>
        <v>1522</v>
      </c>
    </row>
    <row r="25" spans="1:15" ht="21" customHeight="1">
      <c r="A25" s="124"/>
      <c r="B25" s="102"/>
      <c r="C25" s="9" t="s">
        <v>21</v>
      </c>
      <c r="D25" s="10">
        <v>34</v>
      </c>
      <c r="E25" s="11">
        <v>44</v>
      </c>
      <c r="F25" s="11">
        <v>13</v>
      </c>
      <c r="G25" s="11">
        <v>21</v>
      </c>
      <c r="H25" s="11">
        <v>31</v>
      </c>
      <c r="I25" s="11"/>
      <c r="J25" s="11">
        <v>8</v>
      </c>
      <c r="K25" s="11">
        <v>21</v>
      </c>
      <c r="L25" s="11">
        <v>11</v>
      </c>
      <c r="M25" s="11">
        <v>8</v>
      </c>
      <c r="N25" s="11"/>
      <c r="O25" s="76">
        <f t="shared" si="7"/>
        <v>191</v>
      </c>
    </row>
    <row r="26" spans="1:15" ht="21" customHeight="1">
      <c r="A26" s="124"/>
      <c r="B26" s="102"/>
      <c r="C26" s="9" t="s">
        <v>22</v>
      </c>
      <c r="D26" s="10">
        <f aca="true" t="shared" si="9" ref="D26:N26">SUM(D24:D25)</f>
        <v>349</v>
      </c>
      <c r="E26" s="10">
        <f t="shared" si="9"/>
        <v>279</v>
      </c>
      <c r="F26" s="10">
        <f t="shared" si="9"/>
        <v>63</v>
      </c>
      <c r="G26" s="10">
        <f t="shared" si="9"/>
        <v>126</v>
      </c>
      <c r="H26" s="10">
        <f t="shared" si="9"/>
        <v>154</v>
      </c>
      <c r="I26" s="10">
        <f t="shared" si="9"/>
        <v>72</v>
      </c>
      <c r="J26" s="10">
        <f t="shared" si="9"/>
        <v>54</v>
      </c>
      <c r="K26" s="10">
        <f t="shared" si="9"/>
        <v>376</v>
      </c>
      <c r="L26" s="10">
        <f t="shared" si="9"/>
        <v>121</v>
      </c>
      <c r="M26" s="10">
        <f t="shared" si="9"/>
        <v>119</v>
      </c>
      <c r="N26" s="10">
        <f t="shared" si="9"/>
        <v>0</v>
      </c>
      <c r="O26" s="76">
        <f t="shared" si="7"/>
        <v>1713</v>
      </c>
    </row>
    <row r="27" spans="1:15" ht="21" customHeight="1">
      <c r="A27" s="124"/>
      <c r="B27" s="102" t="s">
        <v>25</v>
      </c>
      <c r="C27" s="9" t="s">
        <v>20</v>
      </c>
      <c r="D27" s="10">
        <f aca="true" t="shared" si="10" ref="D27:N27">SUM(D21,D24)</f>
        <v>392</v>
      </c>
      <c r="E27" s="10">
        <f t="shared" si="10"/>
        <v>290</v>
      </c>
      <c r="F27" s="10">
        <f t="shared" si="10"/>
        <v>56</v>
      </c>
      <c r="G27" s="10">
        <f t="shared" si="10"/>
        <v>121</v>
      </c>
      <c r="H27" s="10">
        <f t="shared" si="10"/>
        <v>158</v>
      </c>
      <c r="I27" s="10">
        <f t="shared" si="10"/>
        <v>104</v>
      </c>
      <c r="J27" s="10">
        <f t="shared" si="10"/>
        <v>63</v>
      </c>
      <c r="K27" s="10">
        <f t="shared" si="10"/>
        <v>448</v>
      </c>
      <c r="L27" s="10">
        <f t="shared" si="10"/>
        <v>133</v>
      </c>
      <c r="M27" s="10">
        <f t="shared" si="10"/>
        <v>136</v>
      </c>
      <c r="N27" s="10">
        <f t="shared" si="10"/>
        <v>1</v>
      </c>
      <c r="O27" s="76">
        <f t="shared" si="7"/>
        <v>1901</v>
      </c>
    </row>
    <row r="28" spans="1:15" ht="21" customHeight="1">
      <c r="A28" s="124"/>
      <c r="B28" s="102"/>
      <c r="C28" s="9" t="s">
        <v>21</v>
      </c>
      <c r="D28" s="10">
        <f aca="true" t="shared" si="11" ref="D28:N28">SUM(D22,D25)</f>
        <v>355</v>
      </c>
      <c r="E28" s="10">
        <f t="shared" si="11"/>
        <v>200</v>
      </c>
      <c r="F28" s="10">
        <f t="shared" si="11"/>
        <v>50</v>
      </c>
      <c r="G28" s="10">
        <f t="shared" si="11"/>
        <v>116</v>
      </c>
      <c r="H28" s="10">
        <f t="shared" si="11"/>
        <v>143</v>
      </c>
      <c r="I28" s="10">
        <f t="shared" si="11"/>
        <v>0</v>
      </c>
      <c r="J28" s="10">
        <f t="shared" si="11"/>
        <v>18</v>
      </c>
      <c r="K28" s="10">
        <f t="shared" si="11"/>
        <v>338</v>
      </c>
      <c r="L28" s="10">
        <f t="shared" si="11"/>
        <v>101</v>
      </c>
      <c r="M28" s="10">
        <f t="shared" si="11"/>
        <v>18</v>
      </c>
      <c r="N28" s="10">
        <f t="shared" si="11"/>
        <v>0</v>
      </c>
      <c r="O28" s="77">
        <f t="shared" si="7"/>
        <v>1339</v>
      </c>
    </row>
    <row r="29" spans="1:15" ht="21" customHeight="1" thickBot="1">
      <c r="A29" s="125"/>
      <c r="B29" s="103"/>
      <c r="C29" s="12" t="s">
        <v>22</v>
      </c>
      <c r="D29" s="13">
        <f aca="true" t="shared" si="12" ref="D29:N29">SUM(D27:D28)</f>
        <v>747</v>
      </c>
      <c r="E29" s="13">
        <f t="shared" si="12"/>
        <v>490</v>
      </c>
      <c r="F29" s="13">
        <f t="shared" si="12"/>
        <v>106</v>
      </c>
      <c r="G29" s="13">
        <f t="shared" si="12"/>
        <v>237</v>
      </c>
      <c r="H29" s="13">
        <f t="shared" si="12"/>
        <v>301</v>
      </c>
      <c r="I29" s="13">
        <f t="shared" si="12"/>
        <v>104</v>
      </c>
      <c r="J29" s="13">
        <f t="shared" si="12"/>
        <v>81</v>
      </c>
      <c r="K29" s="13">
        <f t="shared" si="12"/>
        <v>786</v>
      </c>
      <c r="L29" s="13">
        <f t="shared" si="12"/>
        <v>234</v>
      </c>
      <c r="M29" s="13">
        <f t="shared" si="12"/>
        <v>154</v>
      </c>
      <c r="N29" s="13">
        <f t="shared" si="12"/>
        <v>1</v>
      </c>
      <c r="O29" s="78">
        <f t="shared" si="7"/>
        <v>3240</v>
      </c>
    </row>
    <row r="30" spans="1:15" ht="21" customHeight="1">
      <c r="A30" s="123" t="s">
        <v>27</v>
      </c>
      <c r="B30" s="142" t="s">
        <v>19</v>
      </c>
      <c r="C30" s="6" t="s">
        <v>20</v>
      </c>
      <c r="D30" s="7">
        <v>32484</v>
      </c>
      <c r="E30" s="8">
        <v>18687</v>
      </c>
      <c r="F30" s="8">
        <v>3692</v>
      </c>
      <c r="G30" s="8">
        <v>6579</v>
      </c>
      <c r="H30" s="8">
        <v>6806</v>
      </c>
      <c r="I30" s="8">
        <v>4257</v>
      </c>
      <c r="J30" s="8">
        <v>3249</v>
      </c>
      <c r="K30" s="8">
        <v>28171</v>
      </c>
      <c r="L30" s="8">
        <v>8095</v>
      </c>
      <c r="M30" s="8">
        <v>7906</v>
      </c>
      <c r="N30" s="8">
        <v>2466</v>
      </c>
      <c r="O30" s="79">
        <f>SUM(D30:M30)</f>
        <v>119926</v>
      </c>
    </row>
    <row r="31" spans="1:15" ht="21" customHeight="1">
      <c r="A31" s="124"/>
      <c r="B31" s="102"/>
      <c r="C31" s="9" t="s">
        <v>21</v>
      </c>
      <c r="D31" s="10">
        <v>26</v>
      </c>
      <c r="E31" s="11">
        <v>38</v>
      </c>
      <c r="F31" s="11">
        <v>3</v>
      </c>
      <c r="G31" s="11">
        <v>11</v>
      </c>
      <c r="H31" s="11">
        <v>8</v>
      </c>
      <c r="I31" s="11">
        <v>2</v>
      </c>
      <c r="J31" s="11">
        <v>11</v>
      </c>
      <c r="K31" s="11">
        <v>14</v>
      </c>
      <c r="L31" s="11">
        <v>6</v>
      </c>
      <c r="M31" s="11">
        <v>2</v>
      </c>
      <c r="N31" s="11"/>
      <c r="O31" s="79">
        <f aca="true" t="shared" si="13" ref="O31:O38">SUM(D31:M31)</f>
        <v>121</v>
      </c>
    </row>
    <row r="32" spans="1:15" ht="21" customHeight="1">
      <c r="A32" s="124"/>
      <c r="B32" s="102"/>
      <c r="C32" s="9" t="s">
        <v>22</v>
      </c>
      <c r="D32" s="10">
        <f aca="true" t="shared" si="14" ref="D32:N32">SUM(D30:D31)</f>
        <v>32510</v>
      </c>
      <c r="E32" s="10">
        <f t="shared" si="14"/>
        <v>18725</v>
      </c>
      <c r="F32" s="10">
        <f t="shared" si="14"/>
        <v>3695</v>
      </c>
      <c r="G32" s="10">
        <f t="shared" si="14"/>
        <v>6590</v>
      </c>
      <c r="H32" s="10">
        <f t="shared" si="14"/>
        <v>6814</v>
      </c>
      <c r="I32" s="10">
        <f t="shared" si="14"/>
        <v>4259</v>
      </c>
      <c r="J32" s="10">
        <f t="shared" si="14"/>
        <v>3260</v>
      </c>
      <c r="K32" s="10">
        <f t="shared" si="14"/>
        <v>28185</v>
      </c>
      <c r="L32" s="10">
        <f t="shared" si="14"/>
        <v>8101</v>
      </c>
      <c r="M32" s="10">
        <f t="shared" si="14"/>
        <v>7908</v>
      </c>
      <c r="N32" s="10">
        <f t="shared" si="14"/>
        <v>2466</v>
      </c>
      <c r="O32" s="79">
        <f t="shared" si="13"/>
        <v>120047</v>
      </c>
    </row>
    <row r="33" spans="1:15" ht="21" customHeight="1">
      <c r="A33" s="124"/>
      <c r="B33" s="102" t="s">
        <v>23</v>
      </c>
      <c r="C33" s="9" t="s">
        <v>20</v>
      </c>
      <c r="D33" s="10">
        <v>61550</v>
      </c>
      <c r="E33" s="11">
        <v>36081</v>
      </c>
      <c r="F33" s="11">
        <v>7141</v>
      </c>
      <c r="G33" s="11">
        <v>11636</v>
      </c>
      <c r="H33" s="11">
        <v>13181</v>
      </c>
      <c r="I33" s="11">
        <v>7271</v>
      </c>
      <c r="J33" s="11">
        <v>6329</v>
      </c>
      <c r="K33" s="11">
        <v>54926</v>
      </c>
      <c r="L33" s="11">
        <v>16186</v>
      </c>
      <c r="M33" s="11">
        <v>12634</v>
      </c>
      <c r="N33" s="11">
        <v>3367</v>
      </c>
      <c r="O33" s="79">
        <f>SUM(D33:M33)</f>
        <v>226935</v>
      </c>
    </row>
    <row r="34" spans="1:15" ht="21" customHeight="1">
      <c r="A34" s="124"/>
      <c r="B34" s="102"/>
      <c r="C34" s="9" t="s">
        <v>21</v>
      </c>
      <c r="D34" s="10">
        <v>1079</v>
      </c>
      <c r="E34" s="11">
        <v>600</v>
      </c>
      <c r="F34" s="11">
        <v>64</v>
      </c>
      <c r="G34" s="11">
        <v>108</v>
      </c>
      <c r="H34" s="11">
        <v>133</v>
      </c>
      <c r="I34" s="11">
        <v>40</v>
      </c>
      <c r="J34" s="11">
        <v>31</v>
      </c>
      <c r="K34" s="11">
        <v>546</v>
      </c>
      <c r="L34" s="11">
        <v>90</v>
      </c>
      <c r="M34" s="11">
        <v>124</v>
      </c>
      <c r="N34" s="11"/>
      <c r="O34" s="79">
        <f t="shared" si="13"/>
        <v>2815</v>
      </c>
    </row>
    <row r="35" spans="1:15" ht="21" customHeight="1">
      <c r="A35" s="124"/>
      <c r="B35" s="102"/>
      <c r="C35" s="9" t="s">
        <v>22</v>
      </c>
      <c r="D35" s="10">
        <f aca="true" t="shared" si="15" ref="D35:N35">SUM(D33:D34)</f>
        <v>62629</v>
      </c>
      <c r="E35" s="10">
        <f t="shared" si="15"/>
        <v>36681</v>
      </c>
      <c r="F35" s="10">
        <f t="shared" si="15"/>
        <v>7205</v>
      </c>
      <c r="G35" s="10">
        <f t="shared" si="15"/>
        <v>11744</v>
      </c>
      <c r="H35" s="10">
        <f t="shared" si="15"/>
        <v>13314</v>
      </c>
      <c r="I35" s="10">
        <f t="shared" si="15"/>
        <v>7311</v>
      </c>
      <c r="J35" s="10">
        <f t="shared" si="15"/>
        <v>6360</v>
      </c>
      <c r="K35" s="10">
        <f t="shared" si="15"/>
        <v>55472</v>
      </c>
      <c r="L35" s="10">
        <f t="shared" si="15"/>
        <v>16276</v>
      </c>
      <c r="M35" s="10">
        <f t="shared" si="15"/>
        <v>12758</v>
      </c>
      <c r="N35" s="10">
        <f t="shared" si="15"/>
        <v>3367</v>
      </c>
      <c r="O35" s="79">
        <f t="shared" si="13"/>
        <v>229750</v>
      </c>
    </row>
    <row r="36" spans="1:15" ht="21" customHeight="1">
      <c r="A36" s="124"/>
      <c r="B36" s="102" t="s">
        <v>25</v>
      </c>
      <c r="C36" s="9" t="s">
        <v>20</v>
      </c>
      <c r="D36" s="10">
        <f aca="true" t="shared" si="16" ref="D36:G37">D33+D30</f>
        <v>94034</v>
      </c>
      <c r="E36" s="10">
        <f t="shared" si="16"/>
        <v>54768</v>
      </c>
      <c r="F36" s="10">
        <f t="shared" si="16"/>
        <v>10833</v>
      </c>
      <c r="G36" s="10">
        <f t="shared" si="16"/>
        <v>18215</v>
      </c>
      <c r="H36" s="10">
        <f aca="true" t="shared" si="17" ref="H36:N37">H33+H30</f>
        <v>19987</v>
      </c>
      <c r="I36" s="10">
        <f t="shared" si="17"/>
        <v>11528</v>
      </c>
      <c r="J36" s="10">
        <f t="shared" si="17"/>
        <v>9578</v>
      </c>
      <c r="K36" s="10">
        <f t="shared" si="17"/>
        <v>83097</v>
      </c>
      <c r="L36" s="10">
        <f t="shared" si="17"/>
        <v>24281</v>
      </c>
      <c r="M36" s="10">
        <f t="shared" si="17"/>
        <v>20540</v>
      </c>
      <c r="N36" s="10">
        <f t="shared" si="17"/>
        <v>5833</v>
      </c>
      <c r="O36" s="79">
        <f t="shared" si="13"/>
        <v>346861</v>
      </c>
    </row>
    <row r="37" spans="1:15" ht="21" customHeight="1">
      <c r="A37" s="124"/>
      <c r="B37" s="102"/>
      <c r="C37" s="9" t="s">
        <v>21</v>
      </c>
      <c r="D37" s="10">
        <f t="shared" si="16"/>
        <v>1105</v>
      </c>
      <c r="E37" s="10">
        <f t="shared" si="16"/>
        <v>638</v>
      </c>
      <c r="F37" s="10">
        <f t="shared" si="16"/>
        <v>67</v>
      </c>
      <c r="G37" s="10">
        <f>G34+G31</f>
        <v>119</v>
      </c>
      <c r="H37" s="10">
        <f t="shared" si="17"/>
        <v>141</v>
      </c>
      <c r="I37" s="10">
        <f t="shared" si="17"/>
        <v>42</v>
      </c>
      <c r="J37" s="10">
        <f t="shared" si="17"/>
        <v>42</v>
      </c>
      <c r="K37" s="10">
        <f t="shared" si="17"/>
        <v>560</v>
      </c>
      <c r="L37" s="10">
        <f t="shared" si="17"/>
        <v>96</v>
      </c>
      <c r="M37" s="10">
        <f t="shared" si="17"/>
        <v>126</v>
      </c>
      <c r="N37" s="10">
        <f t="shared" si="17"/>
        <v>0</v>
      </c>
      <c r="O37" s="79">
        <f t="shared" si="13"/>
        <v>2936</v>
      </c>
    </row>
    <row r="38" spans="1:15" ht="21" customHeight="1" thickBot="1">
      <c r="A38" s="125"/>
      <c r="B38" s="103"/>
      <c r="C38" s="12" t="s">
        <v>22</v>
      </c>
      <c r="D38" s="13">
        <f aca="true" t="shared" si="18" ref="D38:N38">SUM(D36:D37)</f>
        <v>95139</v>
      </c>
      <c r="E38" s="13">
        <f t="shared" si="18"/>
        <v>55406</v>
      </c>
      <c r="F38" s="13">
        <f t="shared" si="18"/>
        <v>10900</v>
      </c>
      <c r="G38" s="13">
        <f t="shared" si="18"/>
        <v>18334</v>
      </c>
      <c r="H38" s="13">
        <f t="shared" si="18"/>
        <v>20128</v>
      </c>
      <c r="I38" s="13">
        <f t="shared" si="18"/>
        <v>11570</v>
      </c>
      <c r="J38" s="13">
        <f t="shared" si="18"/>
        <v>9620</v>
      </c>
      <c r="K38" s="13">
        <f t="shared" si="18"/>
        <v>83657</v>
      </c>
      <c r="L38" s="13">
        <f t="shared" si="18"/>
        <v>24377</v>
      </c>
      <c r="M38" s="13">
        <f t="shared" si="18"/>
        <v>20666</v>
      </c>
      <c r="N38" s="13">
        <f t="shared" si="18"/>
        <v>5833</v>
      </c>
      <c r="O38" s="79">
        <f t="shared" si="13"/>
        <v>349797</v>
      </c>
    </row>
    <row r="39" spans="1:15" ht="21" customHeight="1">
      <c r="A39" s="126" t="s">
        <v>28</v>
      </c>
      <c r="B39" s="127"/>
      <c r="C39" s="6" t="s">
        <v>20</v>
      </c>
      <c r="D39" s="7">
        <v>3605</v>
      </c>
      <c r="E39" s="8">
        <v>2127</v>
      </c>
      <c r="F39" s="8">
        <v>436</v>
      </c>
      <c r="G39" s="8">
        <v>806</v>
      </c>
      <c r="H39" s="8">
        <v>956</v>
      </c>
      <c r="I39" s="8">
        <v>548</v>
      </c>
      <c r="J39" s="8">
        <v>363</v>
      </c>
      <c r="K39" s="8">
        <v>3059</v>
      </c>
      <c r="L39" s="8">
        <v>1087</v>
      </c>
      <c r="M39" s="8">
        <v>544</v>
      </c>
      <c r="N39" s="8">
        <v>7</v>
      </c>
      <c r="O39" s="75">
        <f>SUM(D39:M39)</f>
        <v>13531</v>
      </c>
    </row>
    <row r="40" spans="1:15" ht="21" customHeight="1">
      <c r="A40" s="128"/>
      <c r="B40" s="129"/>
      <c r="C40" s="9" t="s">
        <v>21</v>
      </c>
      <c r="D40" s="10">
        <v>1413</v>
      </c>
      <c r="E40" s="11">
        <v>665</v>
      </c>
      <c r="F40" s="11">
        <v>223</v>
      </c>
      <c r="G40" s="11">
        <v>63</v>
      </c>
      <c r="H40" s="11">
        <v>108</v>
      </c>
      <c r="I40" s="11">
        <v>66</v>
      </c>
      <c r="J40" s="11">
        <v>45</v>
      </c>
      <c r="K40" s="11">
        <v>1324</v>
      </c>
      <c r="L40" s="11">
        <v>104</v>
      </c>
      <c r="M40" s="11">
        <v>35</v>
      </c>
      <c r="N40" s="11"/>
      <c r="O40" s="76">
        <f aca="true" t="shared" si="19" ref="O40:O45">SUM(D40:M40)</f>
        <v>4046</v>
      </c>
    </row>
    <row r="41" spans="1:15" ht="21" customHeight="1" thickBot="1">
      <c r="A41" s="130"/>
      <c r="B41" s="131"/>
      <c r="C41" s="12" t="s">
        <v>22</v>
      </c>
      <c r="D41" s="13">
        <f aca="true" t="shared" si="20" ref="D41:N41">SUM(D39:D40)</f>
        <v>5018</v>
      </c>
      <c r="E41" s="13">
        <f t="shared" si="20"/>
        <v>2792</v>
      </c>
      <c r="F41" s="13">
        <f t="shared" si="20"/>
        <v>659</v>
      </c>
      <c r="G41" s="13">
        <f t="shared" si="20"/>
        <v>869</v>
      </c>
      <c r="H41" s="13">
        <f t="shared" si="20"/>
        <v>1064</v>
      </c>
      <c r="I41" s="13">
        <f t="shared" si="20"/>
        <v>614</v>
      </c>
      <c r="J41" s="13">
        <f t="shared" si="20"/>
        <v>408</v>
      </c>
      <c r="K41" s="13">
        <f t="shared" si="20"/>
        <v>4383</v>
      </c>
      <c r="L41" s="13">
        <f t="shared" si="20"/>
        <v>1191</v>
      </c>
      <c r="M41" s="13">
        <f t="shared" si="20"/>
        <v>579</v>
      </c>
      <c r="N41" s="13">
        <f t="shared" si="20"/>
        <v>7</v>
      </c>
      <c r="O41" s="78">
        <f t="shared" si="19"/>
        <v>17577</v>
      </c>
    </row>
    <row r="42" spans="1:15" ht="21" customHeight="1">
      <c r="A42" s="126" t="s">
        <v>29</v>
      </c>
      <c r="B42" s="127"/>
      <c r="C42" s="6" t="s">
        <v>20</v>
      </c>
      <c r="D42" s="7">
        <v>1888</v>
      </c>
      <c r="E42" s="8">
        <v>1049</v>
      </c>
      <c r="F42" s="8">
        <v>233</v>
      </c>
      <c r="G42" s="8">
        <v>428</v>
      </c>
      <c r="H42" s="8">
        <v>387</v>
      </c>
      <c r="I42" s="8">
        <v>290</v>
      </c>
      <c r="J42" s="8">
        <v>172</v>
      </c>
      <c r="K42" s="8">
        <v>629</v>
      </c>
      <c r="L42" s="8">
        <v>671</v>
      </c>
      <c r="M42" s="8">
        <v>153</v>
      </c>
      <c r="N42" s="8"/>
      <c r="O42" s="79">
        <f t="shared" si="19"/>
        <v>5900</v>
      </c>
    </row>
    <row r="43" spans="1:15" ht="21" customHeight="1">
      <c r="A43" s="128"/>
      <c r="B43" s="129"/>
      <c r="C43" s="9" t="s">
        <v>21</v>
      </c>
      <c r="D43" s="10">
        <v>7</v>
      </c>
      <c r="E43" s="11"/>
      <c r="F43" s="11"/>
      <c r="G43" s="11">
        <v>3</v>
      </c>
      <c r="H43" s="11"/>
      <c r="I43" s="11"/>
      <c r="J43" s="11">
        <v>2</v>
      </c>
      <c r="K43" s="11">
        <v>17</v>
      </c>
      <c r="L43" s="11">
        <v>1</v>
      </c>
      <c r="M43" s="11"/>
      <c r="N43" s="11"/>
      <c r="O43" s="76">
        <f t="shared" si="19"/>
        <v>30</v>
      </c>
    </row>
    <row r="44" spans="1:15" ht="21" customHeight="1" thickBot="1">
      <c r="A44" s="130"/>
      <c r="B44" s="131"/>
      <c r="C44" s="12" t="s">
        <v>22</v>
      </c>
      <c r="D44" s="13">
        <f aca="true" t="shared" si="21" ref="D44:N44">SUM(D42:D43)</f>
        <v>1895</v>
      </c>
      <c r="E44" s="13">
        <f t="shared" si="21"/>
        <v>1049</v>
      </c>
      <c r="F44" s="13">
        <f t="shared" si="21"/>
        <v>233</v>
      </c>
      <c r="G44" s="13">
        <f t="shared" si="21"/>
        <v>431</v>
      </c>
      <c r="H44" s="13">
        <f t="shared" si="21"/>
        <v>387</v>
      </c>
      <c r="I44" s="13">
        <f t="shared" si="21"/>
        <v>290</v>
      </c>
      <c r="J44" s="13">
        <f t="shared" si="21"/>
        <v>174</v>
      </c>
      <c r="K44" s="13">
        <f t="shared" si="21"/>
        <v>646</v>
      </c>
      <c r="L44" s="13">
        <f t="shared" si="21"/>
        <v>672</v>
      </c>
      <c r="M44" s="13">
        <f t="shared" si="21"/>
        <v>153</v>
      </c>
      <c r="N44" s="13">
        <f t="shared" si="21"/>
        <v>0</v>
      </c>
      <c r="O44" s="80">
        <f t="shared" si="19"/>
        <v>5930</v>
      </c>
    </row>
    <row r="45" spans="1:15" ht="21" customHeight="1" thickBot="1">
      <c r="A45" s="95" t="s">
        <v>30</v>
      </c>
      <c r="B45" s="96"/>
      <c r="C45" s="97"/>
      <c r="D45" s="14">
        <f aca="true" t="shared" si="22" ref="D45:N45">D20+D29+D38+D41+D44</f>
        <v>121762</v>
      </c>
      <c r="E45" s="14">
        <f t="shared" si="22"/>
        <v>72537</v>
      </c>
      <c r="F45" s="14">
        <f t="shared" si="22"/>
        <v>14520</v>
      </c>
      <c r="G45" s="14">
        <f t="shared" si="22"/>
        <v>24149</v>
      </c>
      <c r="H45" s="14">
        <f t="shared" si="22"/>
        <v>25524</v>
      </c>
      <c r="I45" s="14">
        <f t="shared" si="22"/>
        <v>16060</v>
      </c>
      <c r="J45" s="14">
        <f t="shared" si="22"/>
        <v>12685</v>
      </c>
      <c r="K45" s="14">
        <f t="shared" si="22"/>
        <v>106342</v>
      </c>
      <c r="L45" s="14">
        <f t="shared" si="22"/>
        <v>32789</v>
      </c>
      <c r="M45" s="14">
        <f t="shared" si="22"/>
        <v>24018</v>
      </c>
      <c r="N45" s="14">
        <f t="shared" si="22"/>
        <v>5865</v>
      </c>
      <c r="O45" s="81">
        <f t="shared" si="19"/>
        <v>450386</v>
      </c>
    </row>
    <row r="46" spans="1:15" ht="21" customHeight="1" thickBot="1">
      <c r="A46" s="95" t="s">
        <v>31</v>
      </c>
      <c r="B46" s="96"/>
      <c r="C46" s="97"/>
      <c r="D46" s="14">
        <v>2181</v>
      </c>
      <c r="E46" s="15">
        <v>1225</v>
      </c>
      <c r="F46" s="15">
        <v>235</v>
      </c>
      <c r="G46" s="15">
        <v>369</v>
      </c>
      <c r="H46" s="15">
        <v>360</v>
      </c>
      <c r="I46" s="15">
        <v>271</v>
      </c>
      <c r="J46" s="15">
        <v>181</v>
      </c>
      <c r="K46" s="15">
        <v>1528</v>
      </c>
      <c r="L46" s="15">
        <v>509</v>
      </c>
      <c r="M46" s="15">
        <v>568</v>
      </c>
      <c r="N46" s="15">
        <v>165</v>
      </c>
      <c r="O46" s="81">
        <f>SUM(D46:M46)</f>
        <v>7427</v>
      </c>
    </row>
    <row r="47" spans="1:15" ht="21" customHeight="1" thickBot="1">
      <c r="A47" s="95" t="s">
        <v>32</v>
      </c>
      <c r="B47" s="96"/>
      <c r="C47" s="97"/>
      <c r="D47" s="14">
        <f aca="true" t="shared" si="23" ref="D47:N47">SUM(D45:D46)</f>
        <v>123943</v>
      </c>
      <c r="E47" s="14">
        <f t="shared" si="23"/>
        <v>73762</v>
      </c>
      <c r="F47" s="14">
        <f t="shared" si="23"/>
        <v>14755</v>
      </c>
      <c r="G47" s="14">
        <f t="shared" si="23"/>
        <v>24518</v>
      </c>
      <c r="H47" s="14">
        <f t="shared" si="23"/>
        <v>25884</v>
      </c>
      <c r="I47" s="14">
        <f t="shared" si="23"/>
        <v>16331</v>
      </c>
      <c r="J47" s="14">
        <f t="shared" si="23"/>
        <v>12866</v>
      </c>
      <c r="K47" s="14">
        <f t="shared" si="23"/>
        <v>107870</v>
      </c>
      <c r="L47" s="14">
        <f t="shared" si="23"/>
        <v>33298</v>
      </c>
      <c r="M47" s="14">
        <f t="shared" si="23"/>
        <v>24586</v>
      </c>
      <c r="N47" s="14">
        <f t="shared" si="23"/>
        <v>6030</v>
      </c>
      <c r="O47" s="81">
        <f aca="true" t="shared" si="24" ref="O47:O54">SUM(D47:M47)</f>
        <v>457813</v>
      </c>
    </row>
    <row r="48" spans="1:15" ht="21" customHeight="1">
      <c r="A48" s="92" t="s">
        <v>33</v>
      </c>
      <c r="B48" s="132" t="s">
        <v>34</v>
      </c>
      <c r="C48" s="16" t="s">
        <v>35</v>
      </c>
      <c r="D48" s="17">
        <v>45736</v>
      </c>
      <c r="E48" s="18">
        <v>31382</v>
      </c>
      <c r="F48" s="18">
        <v>7622</v>
      </c>
      <c r="G48" s="18">
        <v>12565</v>
      </c>
      <c r="H48" s="18">
        <v>10877</v>
      </c>
      <c r="I48" s="18">
        <v>7459</v>
      </c>
      <c r="J48" s="18">
        <v>6555</v>
      </c>
      <c r="K48" s="18">
        <v>38348</v>
      </c>
      <c r="L48" s="18">
        <v>11511</v>
      </c>
      <c r="M48" s="18">
        <v>7462</v>
      </c>
      <c r="N48" s="18"/>
      <c r="O48" s="79">
        <f t="shared" si="24"/>
        <v>179517</v>
      </c>
    </row>
    <row r="49" spans="1:15" ht="21" customHeight="1">
      <c r="A49" s="93"/>
      <c r="B49" s="129"/>
      <c r="C49" s="9" t="s">
        <v>36</v>
      </c>
      <c r="D49" s="10">
        <v>18390</v>
      </c>
      <c r="E49" s="11">
        <v>18330</v>
      </c>
      <c r="F49" s="11">
        <v>4532</v>
      </c>
      <c r="G49" s="11">
        <v>8219</v>
      </c>
      <c r="H49" s="11">
        <v>5643</v>
      </c>
      <c r="I49" s="11">
        <v>7572</v>
      </c>
      <c r="J49" s="11">
        <v>4994</v>
      </c>
      <c r="K49" s="11">
        <v>17082</v>
      </c>
      <c r="L49" s="11">
        <v>8285</v>
      </c>
      <c r="M49" s="11">
        <v>3824</v>
      </c>
      <c r="N49" s="11"/>
      <c r="O49" s="76">
        <f t="shared" si="24"/>
        <v>96871</v>
      </c>
    </row>
    <row r="50" spans="1:15" ht="21" customHeight="1">
      <c r="A50" s="93"/>
      <c r="B50" s="129"/>
      <c r="C50" s="9" t="s">
        <v>22</v>
      </c>
      <c r="D50" s="10">
        <f aca="true" t="shared" si="25" ref="D50:N50">SUM(D48:D49)</f>
        <v>64126</v>
      </c>
      <c r="E50" s="10">
        <f t="shared" si="25"/>
        <v>49712</v>
      </c>
      <c r="F50" s="10">
        <f t="shared" si="25"/>
        <v>12154</v>
      </c>
      <c r="G50" s="10">
        <f t="shared" si="25"/>
        <v>20784</v>
      </c>
      <c r="H50" s="10">
        <f t="shared" si="25"/>
        <v>16520</v>
      </c>
      <c r="I50" s="10">
        <f t="shared" si="25"/>
        <v>15031</v>
      </c>
      <c r="J50" s="10">
        <f t="shared" si="25"/>
        <v>11549</v>
      </c>
      <c r="K50" s="10">
        <f t="shared" si="25"/>
        <v>55430</v>
      </c>
      <c r="L50" s="10">
        <f t="shared" si="25"/>
        <v>19796</v>
      </c>
      <c r="M50" s="10">
        <f t="shared" si="25"/>
        <v>11286</v>
      </c>
      <c r="N50" s="10">
        <f t="shared" si="25"/>
        <v>0</v>
      </c>
      <c r="O50" s="76">
        <f t="shared" si="24"/>
        <v>276388</v>
      </c>
    </row>
    <row r="51" spans="1:15" ht="21" customHeight="1">
      <c r="A51" s="93"/>
      <c r="B51" s="135" t="s">
        <v>37</v>
      </c>
      <c r="C51" s="136"/>
      <c r="D51" s="10">
        <v>339</v>
      </c>
      <c r="E51" s="11">
        <v>198</v>
      </c>
      <c r="F51" s="11">
        <v>62</v>
      </c>
      <c r="G51" s="11">
        <v>101</v>
      </c>
      <c r="H51" s="11">
        <v>53</v>
      </c>
      <c r="I51" s="11">
        <v>68</v>
      </c>
      <c r="J51" s="11">
        <v>53</v>
      </c>
      <c r="K51" s="11">
        <v>220</v>
      </c>
      <c r="L51" s="11">
        <v>79</v>
      </c>
      <c r="M51" s="11">
        <v>55</v>
      </c>
      <c r="N51" s="11"/>
      <c r="O51" s="76">
        <f t="shared" si="24"/>
        <v>1228</v>
      </c>
    </row>
    <row r="52" spans="1:15" ht="21" customHeight="1" thickBot="1">
      <c r="A52" s="94"/>
      <c r="B52" s="137" t="s">
        <v>38</v>
      </c>
      <c r="C52" s="138"/>
      <c r="D52" s="19">
        <v>3253</v>
      </c>
      <c r="E52" s="20">
        <v>1836</v>
      </c>
      <c r="F52" s="20">
        <v>360</v>
      </c>
      <c r="G52" s="20">
        <v>541</v>
      </c>
      <c r="H52" s="20">
        <v>667</v>
      </c>
      <c r="I52" s="20">
        <v>458</v>
      </c>
      <c r="J52" s="20">
        <v>374</v>
      </c>
      <c r="K52" s="20">
        <v>1895</v>
      </c>
      <c r="L52" s="20">
        <v>741</v>
      </c>
      <c r="M52" s="20">
        <v>791</v>
      </c>
      <c r="N52" s="20">
        <v>362</v>
      </c>
      <c r="O52" s="77">
        <f>SUM(D52:M52)</f>
        <v>10916</v>
      </c>
    </row>
    <row r="53" spans="1:15" ht="21" customHeight="1" thickBot="1">
      <c r="A53" s="120" t="s">
        <v>2</v>
      </c>
      <c r="B53" s="121"/>
      <c r="C53" s="122"/>
      <c r="D53" s="14">
        <f aca="true" t="shared" si="26" ref="D53:N53">SUM(D50:D52)</f>
        <v>67718</v>
      </c>
      <c r="E53" s="15">
        <f t="shared" si="26"/>
        <v>51746</v>
      </c>
      <c r="F53" s="15">
        <f t="shared" si="26"/>
        <v>12576</v>
      </c>
      <c r="G53" s="15">
        <f t="shared" si="26"/>
        <v>21426</v>
      </c>
      <c r="H53" s="15">
        <f t="shared" si="26"/>
        <v>17240</v>
      </c>
      <c r="I53" s="15">
        <f t="shared" si="26"/>
        <v>15557</v>
      </c>
      <c r="J53" s="15">
        <f t="shared" si="26"/>
        <v>11976</v>
      </c>
      <c r="K53" s="15">
        <f t="shared" si="26"/>
        <v>57545</v>
      </c>
      <c r="L53" s="15">
        <f t="shared" si="26"/>
        <v>20616</v>
      </c>
      <c r="M53" s="15">
        <f t="shared" si="26"/>
        <v>12132</v>
      </c>
      <c r="N53" s="15">
        <f t="shared" si="26"/>
        <v>362</v>
      </c>
      <c r="O53" s="81">
        <f t="shared" si="24"/>
        <v>288532</v>
      </c>
    </row>
    <row r="54" spans="1:15" ht="23.25" customHeight="1" thickBot="1">
      <c r="A54" s="114" t="s">
        <v>141</v>
      </c>
      <c r="B54" s="115"/>
      <c r="C54" s="116"/>
      <c r="D54" s="82">
        <f>D47+D53</f>
        <v>191661</v>
      </c>
      <c r="E54" s="83">
        <f aca="true" t="shared" si="27" ref="E54:N54">SUM(E47+E53)</f>
        <v>125508</v>
      </c>
      <c r="F54" s="83">
        <f t="shared" si="27"/>
        <v>27331</v>
      </c>
      <c r="G54" s="83">
        <f t="shared" si="27"/>
        <v>45944</v>
      </c>
      <c r="H54" s="83">
        <f t="shared" si="27"/>
        <v>43124</v>
      </c>
      <c r="I54" s="83">
        <f t="shared" si="27"/>
        <v>31888</v>
      </c>
      <c r="J54" s="83">
        <f t="shared" si="27"/>
        <v>24842</v>
      </c>
      <c r="K54" s="83">
        <f t="shared" si="27"/>
        <v>165415</v>
      </c>
      <c r="L54" s="83">
        <f t="shared" si="27"/>
        <v>53914</v>
      </c>
      <c r="M54" s="83">
        <f t="shared" si="27"/>
        <v>36718</v>
      </c>
      <c r="N54" s="83">
        <f t="shared" si="27"/>
        <v>6392</v>
      </c>
      <c r="O54" s="81">
        <f t="shared" si="24"/>
        <v>746345</v>
      </c>
    </row>
  </sheetData>
  <mergeCells count="42">
    <mergeCell ref="B9:B11"/>
    <mergeCell ref="B12:B14"/>
    <mergeCell ref="B15:B17"/>
    <mergeCell ref="B18:B20"/>
    <mergeCell ref="G5:G8"/>
    <mergeCell ref="H5:H8"/>
    <mergeCell ref="I5:I8"/>
    <mergeCell ref="K5:K8"/>
    <mergeCell ref="J5:J8"/>
    <mergeCell ref="A46:C46"/>
    <mergeCell ref="B33:B35"/>
    <mergeCell ref="B36:B38"/>
    <mergeCell ref="A21:A29"/>
    <mergeCell ref="A30:A38"/>
    <mergeCell ref="B21:B23"/>
    <mergeCell ref="B24:B26"/>
    <mergeCell ref="B27:B29"/>
    <mergeCell ref="B30:B32"/>
    <mergeCell ref="M3:O3"/>
    <mergeCell ref="M4:O4"/>
    <mergeCell ref="A54:C54"/>
    <mergeCell ref="D5:D8"/>
    <mergeCell ref="E5:E8"/>
    <mergeCell ref="F5:F8"/>
    <mergeCell ref="A53:C53"/>
    <mergeCell ref="A9:A20"/>
    <mergeCell ref="A39:B41"/>
    <mergeCell ref="B48:B50"/>
    <mergeCell ref="L5:L8"/>
    <mergeCell ref="M5:M8"/>
    <mergeCell ref="N5:N8"/>
    <mergeCell ref="O5:O8"/>
    <mergeCell ref="A48:A52"/>
    <mergeCell ref="A47:C47"/>
    <mergeCell ref="A5:C5"/>
    <mergeCell ref="A6:A8"/>
    <mergeCell ref="B6:B8"/>
    <mergeCell ref="C6:C8"/>
    <mergeCell ref="B51:C51"/>
    <mergeCell ref="B52:C52"/>
    <mergeCell ref="A42:B44"/>
    <mergeCell ref="A45:C45"/>
  </mergeCells>
  <printOptions/>
  <pageMargins left="0.3937007874015748" right="0.3937007874015748" top="0.5905511811023623" bottom="0.1968503937007874" header="0.5118110236220472" footer="0.5118110236220472"/>
  <pageSetup horizontalDpi="300" verticalDpi="3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54"/>
  <sheetViews>
    <sheetView showZeros="0" workbookViewId="0" topLeftCell="A1">
      <selection activeCell="D9" sqref="D9"/>
    </sheetView>
  </sheetViews>
  <sheetFormatPr defaultColWidth="9.00390625" defaultRowHeight="13.5"/>
  <cols>
    <col min="1" max="1" width="4.00390625" style="1" customWidth="1"/>
    <col min="2" max="2" width="7.25390625" style="1" customWidth="1"/>
    <col min="3" max="3" width="9.00390625" style="1" customWidth="1"/>
    <col min="4" max="15" width="9.50390625" style="1" customWidth="1"/>
    <col min="16" max="16384" width="9.00390625" style="1" customWidth="1"/>
  </cols>
  <sheetData>
    <row r="1" ht="15" customHeight="1"/>
    <row r="2" spans="1:5" ht="15" customHeight="1">
      <c r="A2" s="21"/>
      <c r="B2" s="21"/>
      <c r="C2" s="21"/>
      <c r="D2" s="22"/>
      <c r="E2" s="1" t="s">
        <v>39</v>
      </c>
    </row>
    <row r="3" spans="1:15" ht="15" customHeight="1">
      <c r="A3" s="47" t="s">
        <v>118</v>
      </c>
      <c r="C3" s="48"/>
      <c r="L3" s="51"/>
      <c r="M3" s="51"/>
      <c r="N3" s="51"/>
      <c r="O3" s="23"/>
    </row>
    <row r="4" spans="12:15" ht="15" customHeight="1" thickBot="1">
      <c r="L4" s="24"/>
      <c r="M4" s="24"/>
      <c r="N4" s="24"/>
      <c r="O4" s="24"/>
    </row>
    <row r="5" spans="1:15" ht="48" customHeight="1">
      <c r="A5" s="98" t="s">
        <v>4</v>
      </c>
      <c r="B5" s="99"/>
      <c r="C5" s="100"/>
      <c r="D5" s="139" t="s">
        <v>119</v>
      </c>
      <c r="E5" s="139" t="s">
        <v>120</v>
      </c>
      <c r="F5" s="139" t="s">
        <v>121</v>
      </c>
      <c r="G5" s="139" t="s">
        <v>122</v>
      </c>
      <c r="H5" s="139"/>
      <c r="I5" s="139"/>
      <c r="J5" s="139"/>
      <c r="K5" s="139"/>
      <c r="L5" s="139"/>
      <c r="M5" s="139"/>
      <c r="N5" s="146"/>
      <c r="O5" s="151" t="s">
        <v>22</v>
      </c>
    </row>
    <row r="6" spans="1:15" ht="13.5">
      <c r="A6" s="93" t="s">
        <v>40</v>
      </c>
      <c r="B6" s="102" t="s">
        <v>41</v>
      </c>
      <c r="C6" s="133" t="s">
        <v>42</v>
      </c>
      <c r="D6" s="156"/>
      <c r="E6" s="156"/>
      <c r="F6" s="156"/>
      <c r="G6" s="156"/>
      <c r="H6" s="156"/>
      <c r="I6" s="149"/>
      <c r="J6" s="149"/>
      <c r="K6" s="156"/>
      <c r="L6" s="156"/>
      <c r="M6" s="175"/>
      <c r="N6" s="147"/>
      <c r="O6" s="152"/>
    </row>
    <row r="7" spans="1:15" ht="13.5">
      <c r="A7" s="93"/>
      <c r="B7" s="102"/>
      <c r="C7" s="133"/>
      <c r="D7" s="156"/>
      <c r="E7" s="156"/>
      <c r="F7" s="156"/>
      <c r="G7" s="156"/>
      <c r="H7" s="156"/>
      <c r="I7" s="149"/>
      <c r="J7" s="149"/>
      <c r="K7" s="156"/>
      <c r="L7" s="156"/>
      <c r="M7" s="175"/>
      <c r="N7" s="147"/>
      <c r="O7" s="152"/>
    </row>
    <row r="8" spans="1:15" ht="18.75" customHeight="1" thickBot="1">
      <c r="A8" s="101"/>
      <c r="B8" s="103"/>
      <c r="C8" s="134"/>
      <c r="D8" s="157"/>
      <c r="E8" s="157"/>
      <c r="F8" s="157"/>
      <c r="G8" s="157"/>
      <c r="H8" s="157"/>
      <c r="I8" s="150"/>
      <c r="J8" s="150"/>
      <c r="K8" s="157"/>
      <c r="L8" s="157"/>
      <c r="M8" s="176"/>
      <c r="N8" s="148"/>
      <c r="O8" s="153"/>
    </row>
    <row r="9" spans="1:15" ht="21" customHeight="1">
      <c r="A9" s="123" t="s">
        <v>18</v>
      </c>
      <c r="B9" s="142" t="s">
        <v>43</v>
      </c>
      <c r="C9" s="6" t="s">
        <v>44</v>
      </c>
      <c r="D9" s="8">
        <v>101</v>
      </c>
      <c r="E9" s="8">
        <v>235</v>
      </c>
      <c r="F9" s="8">
        <v>35</v>
      </c>
      <c r="G9" s="8">
        <v>74</v>
      </c>
      <c r="H9" s="8"/>
      <c r="I9" s="8"/>
      <c r="J9" s="8"/>
      <c r="K9" s="8"/>
      <c r="L9" s="8"/>
      <c r="M9" s="34"/>
      <c r="N9" s="34"/>
      <c r="O9" s="75">
        <f aca="true" t="shared" si="0" ref="O9:O54">SUM(D9:N9)</f>
        <v>445</v>
      </c>
    </row>
    <row r="10" spans="1:15" ht="21" customHeight="1">
      <c r="A10" s="124"/>
      <c r="B10" s="102"/>
      <c r="C10" s="9" t="s">
        <v>45</v>
      </c>
      <c r="D10" s="11">
        <v>47</v>
      </c>
      <c r="E10" s="11">
        <v>19</v>
      </c>
      <c r="F10" s="11">
        <v>3</v>
      </c>
      <c r="G10" s="11">
        <v>7</v>
      </c>
      <c r="H10" s="11"/>
      <c r="I10" s="11"/>
      <c r="J10" s="11"/>
      <c r="K10" s="11"/>
      <c r="L10" s="11"/>
      <c r="M10" s="30"/>
      <c r="N10" s="30"/>
      <c r="O10" s="76">
        <f t="shared" si="0"/>
        <v>76</v>
      </c>
    </row>
    <row r="11" spans="1:15" ht="21" customHeight="1">
      <c r="A11" s="124"/>
      <c r="B11" s="102"/>
      <c r="C11" s="9" t="s">
        <v>46</v>
      </c>
      <c r="D11" s="11">
        <f>SUM(D9:D10)</f>
        <v>148</v>
      </c>
      <c r="E11" s="11">
        <f>SUM(E9:E10)</f>
        <v>254</v>
      </c>
      <c r="F11" s="11">
        <f>SUM(F9:F10)</f>
        <v>38</v>
      </c>
      <c r="G11" s="11">
        <f>SUM(G9:G10)</f>
        <v>81</v>
      </c>
      <c r="H11" s="11"/>
      <c r="I11" s="11"/>
      <c r="J11" s="11"/>
      <c r="K11" s="11"/>
      <c r="L11" s="11"/>
      <c r="M11" s="30"/>
      <c r="N11" s="30"/>
      <c r="O11" s="76">
        <f t="shared" si="0"/>
        <v>521</v>
      </c>
    </row>
    <row r="12" spans="1:15" ht="21" customHeight="1">
      <c r="A12" s="124"/>
      <c r="B12" s="102" t="s">
        <v>47</v>
      </c>
      <c r="C12" s="9" t="s">
        <v>44</v>
      </c>
      <c r="D12" s="11">
        <v>182</v>
      </c>
      <c r="E12" s="11">
        <v>422</v>
      </c>
      <c r="F12" s="11">
        <v>53</v>
      </c>
      <c r="G12" s="11">
        <v>93</v>
      </c>
      <c r="H12" s="11"/>
      <c r="I12" s="11"/>
      <c r="J12" s="11"/>
      <c r="K12" s="11"/>
      <c r="L12" s="11"/>
      <c r="M12" s="30"/>
      <c r="N12" s="30"/>
      <c r="O12" s="76">
        <f t="shared" si="0"/>
        <v>750</v>
      </c>
    </row>
    <row r="13" spans="1:15" ht="21" customHeight="1">
      <c r="A13" s="124"/>
      <c r="B13" s="102"/>
      <c r="C13" s="9" t="s">
        <v>45</v>
      </c>
      <c r="D13" s="11">
        <v>4</v>
      </c>
      <c r="E13" s="11">
        <v>4</v>
      </c>
      <c r="F13" s="11">
        <v>1</v>
      </c>
      <c r="G13" s="11">
        <v>1</v>
      </c>
      <c r="H13" s="11"/>
      <c r="I13" s="11"/>
      <c r="J13" s="11"/>
      <c r="K13" s="11"/>
      <c r="L13" s="11"/>
      <c r="M13" s="30"/>
      <c r="N13" s="30"/>
      <c r="O13" s="76">
        <f t="shared" si="0"/>
        <v>10</v>
      </c>
    </row>
    <row r="14" spans="1:15" ht="21" customHeight="1">
      <c r="A14" s="124"/>
      <c r="B14" s="102"/>
      <c r="C14" s="9" t="s">
        <v>46</v>
      </c>
      <c r="D14" s="10">
        <f>SUM(D12:D13)</f>
        <v>186</v>
      </c>
      <c r="E14" s="10">
        <f>SUM(E12:E13)</f>
        <v>426</v>
      </c>
      <c r="F14" s="10">
        <f>SUM(F12:F13)</f>
        <v>54</v>
      </c>
      <c r="G14" s="10">
        <f>SUM(G12:G13)</f>
        <v>94</v>
      </c>
      <c r="H14" s="11"/>
      <c r="I14" s="11"/>
      <c r="J14" s="11"/>
      <c r="K14" s="11"/>
      <c r="L14" s="11"/>
      <c r="M14" s="30"/>
      <c r="N14" s="30"/>
      <c r="O14" s="76">
        <f t="shared" si="0"/>
        <v>760</v>
      </c>
    </row>
    <row r="15" spans="1:15" ht="21" customHeight="1">
      <c r="A15" s="124"/>
      <c r="B15" s="102" t="s">
        <v>48</v>
      </c>
      <c r="C15" s="9" t="s">
        <v>44</v>
      </c>
      <c r="D15" s="11"/>
      <c r="E15" s="11">
        <v>1</v>
      </c>
      <c r="F15" s="11"/>
      <c r="G15" s="11">
        <v>2</v>
      </c>
      <c r="H15" s="11"/>
      <c r="I15" s="11"/>
      <c r="J15" s="11"/>
      <c r="K15" s="11"/>
      <c r="L15" s="11"/>
      <c r="M15" s="30"/>
      <c r="N15" s="30"/>
      <c r="O15" s="76">
        <f t="shared" si="0"/>
        <v>3</v>
      </c>
    </row>
    <row r="16" spans="1:15" ht="21" customHeight="1">
      <c r="A16" s="124"/>
      <c r="B16" s="102"/>
      <c r="C16" s="9" t="s">
        <v>45</v>
      </c>
      <c r="D16" s="11">
        <v>4</v>
      </c>
      <c r="E16" s="11">
        <v>1</v>
      </c>
      <c r="F16" s="11"/>
      <c r="G16" s="11"/>
      <c r="H16" s="11"/>
      <c r="I16" s="11"/>
      <c r="J16" s="11"/>
      <c r="K16" s="11"/>
      <c r="L16" s="11"/>
      <c r="M16" s="30"/>
      <c r="N16" s="30"/>
      <c r="O16" s="76">
        <f t="shared" si="0"/>
        <v>5</v>
      </c>
    </row>
    <row r="17" spans="1:15" ht="21" customHeight="1">
      <c r="A17" s="124"/>
      <c r="B17" s="102"/>
      <c r="C17" s="9" t="s">
        <v>46</v>
      </c>
      <c r="D17" s="10">
        <f>SUM(D15:D16)</f>
        <v>4</v>
      </c>
      <c r="E17" s="10">
        <f>SUM(E15:E16)</f>
        <v>2</v>
      </c>
      <c r="F17" s="10">
        <f>SUM(F15:F16)</f>
        <v>0</v>
      </c>
      <c r="G17" s="10">
        <f>SUM(G15:G16)</f>
        <v>2</v>
      </c>
      <c r="H17" s="10">
        <f>SUM(H15:H16)</f>
        <v>0</v>
      </c>
      <c r="I17" s="10"/>
      <c r="J17" s="10"/>
      <c r="K17" s="10">
        <f>SUM(K15:K16)</f>
        <v>0</v>
      </c>
      <c r="L17" s="10">
        <f>SUM(L15:L16)</f>
        <v>0</v>
      </c>
      <c r="M17" s="52"/>
      <c r="N17" s="39">
        <f>SUM(N15:N16)</f>
        <v>0</v>
      </c>
      <c r="O17" s="76">
        <f t="shared" si="0"/>
        <v>8</v>
      </c>
    </row>
    <row r="18" spans="1:15" ht="21" customHeight="1">
      <c r="A18" s="124"/>
      <c r="B18" s="102" t="s">
        <v>25</v>
      </c>
      <c r="C18" s="9" t="s">
        <v>44</v>
      </c>
      <c r="D18" s="10">
        <f aca="true" t="shared" si="1" ref="D18:G20">D9+D12+D15</f>
        <v>283</v>
      </c>
      <c r="E18" s="10">
        <f t="shared" si="1"/>
        <v>658</v>
      </c>
      <c r="F18" s="10">
        <f t="shared" si="1"/>
        <v>88</v>
      </c>
      <c r="G18" s="10">
        <f t="shared" si="1"/>
        <v>169</v>
      </c>
      <c r="H18" s="10">
        <f aca="true" t="shared" si="2" ref="H18:L20">H9+H12+H15</f>
        <v>0</v>
      </c>
      <c r="I18" s="10"/>
      <c r="J18" s="10"/>
      <c r="K18" s="10">
        <f t="shared" si="2"/>
        <v>0</v>
      </c>
      <c r="L18" s="10">
        <f t="shared" si="2"/>
        <v>0</v>
      </c>
      <c r="M18" s="52"/>
      <c r="N18" s="39">
        <f>N9+N12+N15</f>
        <v>0</v>
      </c>
      <c r="O18" s="76">
        <f t="shared" si="0"/>
        <v>1198</v>
      </c>
    </row>
    <row r="19" spans="1:15" ht="21" customHeight="1">
      <c r="A19" s="124"/>
      <c r="B19" s="102"/>
      <c r="C19" s="9" t="s">
        <v>45</v>
      </c>
      <c r="D19" s="10">
        <f t="shared" si="1"/>
        <v>55</v>
      </c>
      <c r="E19" s="10">
        <f t="shared" si="1"/>
        <v>24</v>
      </c>
      <c r="F19" s="10">
        <f t="shared" si="1"/>
        <v>4</v>
      </c>
      <c r="G19" s="10">
        <f t="shared" si="1"/>
        <v>8</v>
      </c>
      <c r="H19" s="10">
        <f t="shared" si="2"/>
        <v>0</v>
      </c>
      <c r="I19" s="10"/>
      <c r="J19" s="10"/>
      <c r="K19" s="10">
        <f t="shared" si="2"/>
        <v>0</v>
      </c>
      <c r="L19" s="10">
        <f t="shared" si="2"/>
        <v>0</v>
      </c>
      <c r="M19" s="52"/>
      <c r="N19" s="39">
        <f>N10+N13+N16</f>
        <v>0</v>
      </c>
      <c r="O19" s="76">
        <f t="shared" si="0"/>
        <v>91</v>
      </c>
    </row>
    <row r="20" spans="1:15" ht="21" customHeight="1" thickBot="1">
      <c r="A20" s="125"/>
      <c r="B20" s="103"/>
      <c r="C20" s="12" t="s">
        <v>46</v>
      </c>
      <c r="D20" s="10">
        <f t="shared" si="1"/>
        <v>338</v>
      </c>
      <c r="E20" s="10">
        <f t="shared" si="1"/>
        <v>682</v>
      </c>
      <c r="F20" s="10">
        <f t="shared" si="1"/>
        <v>92</v>
      </c>
      <c r="G20" s="10">
        <f t="shared" si="1"/>
        <v>177</v>
      </c>
      <c r="H20" s="10">
        <f t="shared" si="2"/>
        <v>0</v>
      </c>
      <c r="I20" s="10"/>
      <c r="J20" s="10"/>
      <c r="K20" s="10">
        <f t="shared" si="2"/>
        <v>0</v>
      </c>
      <c r="L20" s="10">
        <f t="shared" si="2"/>
        <v>0</v>
      </c>
      <c r="M20" s="52"/>
      <c r="N20" s="39">
        <f>N11+N14+N17</f>
        <v>0</v>
      </c>
      <c r="O20" s="76">
        <f t="shared" si="0"/>
        <v>1289</v>
      </c>
    </row>
    <row r="21" spans="1:15" ht="21" customHeight="1">
      <c r="A21" s="123" t="s">
        <v>26</v>
      </c>
      <c r="B21" s="142" t="s">
        <v>43</v>
      </c>
      <c r="C21" s="6" t="s">
        <v>44</v>
      </c>
      <c r="D21" s="8">
        <v>4</v>
      </c>
      <c r="E21" s="8">
        <v>5</v>
      </c>
      <c r="F21" s="8">
        <v>2</v>
      </c>
      <c r="G21" s="8">
        <v>3</v>
      </c>
      <c r="H21" s="8"/>
      <c r="I21" s="8"/>
      <c r="J21" s="8"/>
      <c r="K21" s="8"/>
      <c r="L21" s="8"/>
      <c r="M21" s="34"/>
      <c r="N21" s="41"/>
      <c r="O21" s="75">
        <f t="shared" si="0"/>
        <v>14</v>
      </c>
    </row>
    <row r="22" spans="1:15" ht="21" customHeight="1">
      <c r="A22" s="124"/>
      <c r="B22" s="102"/>
      <c r="C22" s="9" t="s">
        <v>45</v>
      </c>
      <c r="D22" s="11">
        <v>2</v>
      </c>
      <c r="E22" s="11"/>
      <c r="F22" s="11"/>
      <c r="G22" s="11"/>
      <c r="H22" s="11"/>
      <c r="I22" s="11"/>
      <c r="J22" s="11"/>
      <c r="K22" s="11"/>
      <c r="L22" s="11"/>
      <c r="M22" s="30"/>
      <c r="N22" s="39"/>
      <c r="O22" s="76">
        <f t="shared" si="0"/>
        <v>2</v>
      </c>
    </row>
    <row r="23" spans="1:15" ht="21" customHeight="1">
      <c r="A23" s="124"/>
      <c r="B23" s="102"/>
      <c r="C23" s="9" t="s">
        <v>46</v>
      </c>
      <c r="D23" s="11">
        <f>SUM(D21:D22)</f>
        <v>6</v>
      </c>
      <c r="E23" s="11">
        <f>SUM(E21:E22)</f>
        <v>5</v>
      </c>
      <c r="F23" s="11">
        <f>SUM(F21:F22)</f>
        <v>2</v>
      </c>
      <c r="G23" s="11">
        <f>SUM(G21:G22)</f>
        <v>3</v>
      </c>
      <c r="H23" s="11">
        <f>SUM(H21:H22)</f>
        <v>0</v>
      </c>
      <c r="I23" s="11"/>
      <c r="J23" s="11"/>
      <c r="K23" s="11">
        <f>SUM(K21:K22)</f>
        <v>0</v>
      </c>
      <c r="L23" s="11">
        <f>SUM(L21:L22)</f>
        <v>0</v>
      </c>
      <c r="M23" s="30"/>
      <c r="N23" s="39">
        <f>SUM(N21:N22)</f>
        <v>0</v>
      </c>
      <c r="O23" s="76">
        <f t="shared" si="0"/>
        <v>16</v>
      </c>
    </row>
    <row r="24" spans="1:15" ht="21" customHeight="1">
      <c r="A24" s="124"/>
      <c r="B24" s="102" t="s">
        <v>47</v>
      </c>
      <c r="C24" s="9" t="s">
        <v>44</v>
      </c>
      <c r="D24" s="11">
        <v>8</v>
      </c>
      <c r="E24" s="11">
        <v>12</v>
      </c>
      <c r="F24" s="11">
        <v>11</v>
      </c>
      <c r="G24" s="11">
        <v>5</v>
      </c>
      <c r="H24" s="11"/>
      <c r="I24" s="11"/>
      <c r="J24" s="11"/>
      <c r="K24" s="11"/>
      <c r="L24" s="11"/>
      <c r="M24" s="30"/>
      <c r="N24" s="39"/>
      <c r="O24" s="76">
        <f t="shared" si="0"/>
        <v>36</v>
      </c>
    </row>
    <row r="25" spans="1:15" ht="21" customHeight="1">
      <c r="A25" s="124"/>
      <c r="B25" s="102"/>
      <c r="C25" s="9" t="s">
        <v>45</v>
      </c>
      <c r="D25" s="11">
        <v>3</v>
      </c>
      <c r="E25" s="11"/>
      <c r="F25" s="11"/>
      <c r="G25" s="11"/>
      <c r="H25" s="11"/>
      <c r="I25" s="11"/>
      <c r="J25" s="11"/>
      <c r="K25" s="11"/>
      <c r="L25" s="11"/>
      <c r="M25" s="30"/>
      <c r="N25" s="39"/>
      <c r="O25" s="76">
        <f t="shared" si="0"/>
        <v>3</v>
      </c>
    </row>
    <row r="26" spans="1:15" ht="21" customHeight="1">
      <c r="A26" s="124"/>
      <c r="B26" s="102"/>
      <c r="C26" s="9" t="s">
        <v>46</v>
      </c>
      <c r="D26" s="11">
        <f>SUM(D24:D25)</f>
        <v>11</v>
      </c>
      <c r="E26" s="11">
        <f>SUM(E24:E25)</f>
        <v>12</v>
      </c>
      <c r="F26" s="11">
        <f>SUM(F24:F25)</f>
        <v>11</v>
      </c>
      <c r="G26" s="11">
        <f>SUM(G24:G25)</f>
        <v>5</v>
      </c>
      <c r="H26" s="11"/>
      <c r="I26" s="11"/>
      <c r="J26" s="11"/>
      <c r="K26" s="11"/>
      <c r="L26" s="11"/>
      <c r="M26" s="30"/>
      <c r="N26" s="39"/>
      <c r="O26" s="76">
        <f t="shared" si="0"/>
        <v>39</v>
      </c>
    </row>
    <row r="27" spans="1:15" ht="21" customHeight="1">
      <c r="A27" s="124"/>
      <c r="B27" s="102" t="s">
        <v>25</v>
      </c>
      <c r="C27" s="9" t="s">
        <v>44</v>
      </c>
      <c r="D27" s="10">
        <f aca="true" t="shared" si="3" ref="D27:G29">D21+D24</f>
        <v>12</v>
      </c>
      <c r="E27" s="10">
        <f t="shared" si="3"/>
        <v>17</v>
      </c>
      <c r="F27" s="10">
        <f t="shared" si="3"/>
        <v>13</v>
      </c>
      <c r="G27" s="10">
        <f t="shared" si="3"/>
        <v>8</v>
      </c>
      <c r="H27" s="10">
        <f aca="true" t="shared" si="4" ref="H27:L29">H21+H24</f>
        <v>0</v>
      </c>
      <c r="I27" s="10"/>
      <c r="J27" s="10"/>
      <c r="K27" s="10">
        <f t="shared" si="4"/>
        <v>0</v>
      </c>
      <c r="L27" s="10">
        <f t="shared" si="4"/>
        <v>0</v>
      </c>
      <c r="M27" s="52"/>
      <c r="N27" s="39">
        <f>N21+N24</f>
        <v>0</v>
      </c>
      <c r="O27" s="76">
        <f t="shared" si="0"/>
        <v>50</v>
      </c>
    </row>
    <row r="28" spans="1:15" ht="21" customHeight="1">
      <c r="A28" s="124"/>
      <c r="B28" s="102"/>
      <c r="C28" s="9" t="s">
        <v>45</v>
      </c>
      <c r="D28" s="10">
        <f t="shared" si="3"/>
        <v>5</v>
      </c>
      <c r="E28" s="10">
        <f t="shared" si="3"/>
        <v>0</v>
      </c>
      <c r="F28" s="10">
        <f t="shared" si="3"/>
        <v>0</v>
      </c>
      <c r="G28" s="10">
        <f t="shared" si="3"/>
        <v>0</v>
      </c>
      <c r="H28" s="10">
        <f t="shared" si="4"/>
        <v>0</v>
      </c>
      <c r="I28" s="10"/>
      <c r="J28" s="10"/>
      <c r="K28" s="10">
        <f t="shared" si="4"/>
        <v>0</v>
      </c>
      <c r="L28" s="10">
        <f t="shared" si="4"/>
        <v>0</v>
      </c>
      <c r="M28" s="52"/>
      <c r="N28" s="39">
        <f>N22+N25</f>
        <v>0</v>
      </c>
      <c r="O28" s="76">
        <f t="shared" si="0"/>
        <v>5</v>
      </c>
    </row>
    <row r="29" spans="1:15" ht="21" customHeight="1" thickBot="1">
      <c r="A29" s="125"/>
      <c r="B29" s="103"/>
      <c r="C29" s="12" t="s">
        <v>46</v>
      </c>
      <c r="D29" s="10">
        <f t="shared" si="3"/>
        <v>17</v>
      </c>
      <c r="E29" s="10">
        <f t="shared" si="3"/>
        <v>17</v>
      </c>
      <c r="F29" s="10">
        <f t="shared" si="3"/>
        <v>13</v>
      </c>
      <c r="G29" s="10">
        <f t="shared" si="3"/>
        <v>8</v>
      </c>
      <c r="H29" s="10">
        <f t="shared" si="4"/>
        <v>0</v>
      </c>
      <c r="I29" s="10"/>
      <c r="J29" s="10"/>
      <c r="K29" s="10">
        <f t="shared" si="4"/>
        <v>0</v>
      </c>
      <c r="L29" s="10">
        <f t="shared" si="4"/>
        <v>0</v>
      </c>
      <c r="M29" s="52"/>
      <c r="N29" s="39">
        <f>N23+N26</f>
        <v>0</v>
      </c>
      <c r="O29" s="76">
        <f t="shared" si="0"/>
        <v>55</v>
      </c>
    </row>
    <row r="30" spans="1:15" ht="21" customHeight="1">
      <c r="A30" s="123" t="s">
        <v>27</v>
      </c>
      <c r="B30" s="142" t="s">
        <v>43</v>
      </c>
      <c r="C30" s="6" t="s">
        <v>44</v>
      </c>
      <c r="D30" s="8">
        <v>623</v>
      </c>
      <c r="E30" s="8">
        <v>905</v>
      </c>
      <c r="F30" s="8">
        <v>260</v>
      </c>
      <c r="G30" s="8">
        <v>262</v>
      </c>
      <c r="H30" s="8"/>
      <c r="I30" s="8"/>
      <c r="J30" s="8"/>
      <c r="K30" s="8"/>
      <c r="L30" s="8"/>
      <c r="M30" s="34"/>
      <c r="N30" s="41"/>
      <c r="O30" s="75">
        <f t="shared" si="0"/>
        <v>2050</v>
      </c>
    </row>
    <row r="31" spans="1:15" ht="21" customHeight="1">
      <c r="A31" s="124"/>
      <c r="B31" s="102"/>
      <c r="C31" s="9" t="s">
        <v>45</v>
      </c>
      <c r="D31" s="11">
        <v>3</v>
      </c>
      <c r="E31" s="11">
        <v>2</v>
      </c>
      <c r="F31" s="11"/>
      <c r="G31" s="11"/>
      <c r="H31" s="11"/>
      <c r="I31" s="11"/>
      <c r="J31" s="11"/>
      <c r="K31" s="11"/>
      <c r="L31" s="11"/>
      <c r="M31" s="30"/>
      <c r="N31" s="39"/>
      <c r="O31" s="76">
        <f t="shared" si="0"/>
        <v>5</v>
      </c>
    </row>
    <row r="32" spans="1:15" ht="21" customHeight="1">
      <c r="A32" s="124"/>
      <c r="B32" s="102"/>
      <c r="C32" s="9" t="s">
        <v>46</v>
      </c>
      <c r="D32" s="10">
        <f>SUM(D30:D31)</f>
        <v>626</v>
      </c>
      <c r="E32" s="10">
        <f>SUM(E30:E31)</f>
        <v>907</v>
      </c>
      <c r="F32" s="10">
        <f>SUM(F30:F31)</f>
        <v>260</v>
      </c>
      <c r="G32" s="10">
        <f>SUM(G30:G31)</f>
        <v>262</v>
      </c>
      <c r="H32" s="11"/>
      <c r="I32" s="11"/>
      <c r="J32" s="11"/>
      <c r="K32" s="11"/>
      <c r="L32" s="11"/>
      <c r="M32" s="30"/>
      <c r="N32" s="39"/>
      <c r="O32" s="76">
        <f t="shared" si="0"/>
        <v>2055</v>
      </c>
    </row>
    <row r="33" spans="1:15" ht="21" customHeight="1">
      <c r="A33" s="124"/>
      <c r="B33" s="102" t="s">
        <v>47</v>
      </c>
      <c r="C33" s="9" t="s">
        <v>44</v>
      </c>
      <c r="D33" s="11">
        <v>1067</v>
      </c>
      <c r="E33" s="11">
        <v>1670</v>
      </c>
      <c r="F33" s="11">
        <v>458</v>
      </c>
      <c r="G33" s="11">
        <v>518</v>
      </c>
      <c r="H33" s="11"/>
      <c r="I33" s="11"/>
      <c r="J33" s="11"/>
      <c r="K33" s="11"/>
      <c r="L33" s="11"/>
      <c r="M33" s="30"/>
      <c r="N33" s="39"/>
      <c r="O33" s="76">
        <f t="shared" si="0"/>
        <v>3713</v>
      </c>
    </row>
    <row r="34" spans="1:15" ht="21" customHeight="1">
      <c r="A34" s="124"/>
      <c r="B34" s="102"/>
      <c r="C34" s="9" t="s">
        <v>45</v>
      </c>
      <c r="D34" s="11">
        <v>8</v>
      </c>
      <c r="E34" s="11">
        <v>8</v>
      </c>
      <c r="F34" s="11"/>
      <c r="G34" s="11">
        <v>4</v>
      </c>
      <c r="H34" s="11"/>
      <c r="I34" s="11"/>
      <c r="J34" s="11"/>
      <c r="K34" s="11"/>
      <c r="L34" s="11"/>
      <c r="M34" s="30"/>
      <c r="N34" s="39"/>
      <c r="O34" s="76">
        <f t="shared" si="0"/>
        <v>20</v>
      </c>
    </row>
    <row r="35" spans="1:15" ht="21" customHeight="1">
      <c r="A35" s="124"/>
      <c r="B35" s="102"/>
      <c r="C35" s="9" t="s">
        <v>46</v>
      </c>
      <c r="D35" s="11">
        <f>SUM(D33:D34)</f>
        <v>1075</v>
      </c>
      <c r="E35" s="11">
        <f>SUM(E33:E34)</f>
        <v>1678</v>
      </c>
      <c r="F35" s="11">
        <f>SUM(F33:F34)</f>
        <v>458</v>
      </c>
      <c r="G35" s="11">
        <f>SUM(G33:G34)</f>
        <v>522</v>
      </c>
      <c r="H35" s="11"/>
      <c r="I35" s="11"/>
      <c r="J35" s="11"/>
      <c r="K35" s="11"/>
      <c r="L35" s="11"/>
      <c r="M35" s="30"/>
      <c r="N35" s="39"/>
      <c r="O35" s="76">
        <f t="shared" si="0"/>
        <v>3733</v>
      </c>
    </row>
    <row r="36" spans="1:15" ht="21" customHeight="1">
      <c r="A36" s="124"/>
      <c r="B36" s="102" t="s">
        <v>25</v>
      </c>
      <c r="C36" s="9" t="s">
        <v>44</v>
      </c>
      <c r="D36" s="10">
        <f aca="true" t="shared" si="5" ref="D36:G38">D30+D33</f>
        <v>1690</v>
      </c>
      <c r="E36" s="10">
        <f t="shared" si="5"/>
        <v>2575</v>
      </c>
      <c r="F36" s="10">
        <f t="shared" si="5"/>
        <v>718</v>
      </c>
      <c r="G36" s="10">
        <f t="shared" si="5"/>
        <v>780</v>
      </c>
      <c r="H36" s="10">
        <f aca="true" t="shared" si="6" ref="H36:L38">H30+H33</f>
        <v>0</v>
      </c>
      <c r="I36" s="10"/>
      <c r="J36" s="10"/>
      <c r="K36" s="10">
        <f t="shared" si="6"/>
        <v>0</v>
      </c>
      <c r="L36" s="10">
        <f t="shared" si="6"/>
        <v>0</v>
      </c>
      <c r="M36" s="52"/>
      <c r="N36" s="39">
        <f>N30+N33</f>
        <v>0</v>
      </c>
      <c r="O36" s="76">
        <f t="shared" si="0"/>
        <v>5763</v>
      </c>
    </row>
    <row r="37" spans="1:15" ht="21" customHeight="1">
      <c r="A37" s="124"/>
      <c r="B37" s="102"/>
      <c r="C37" s="9" t="s">
        <v>45</v>
      </c>
      <c r="D37" s="10">
        <f t="shared" si="5"/>
        <v>11</v>
      </c>
      <c r="E37" s="10">
        <f t="shared" si="5"/>
        <v>10</v>
      </c>
      <c r="F37" s="10">
        <f t="shared" si="5"/>
        <v>0</v>
      </c>
      <c r="G37" s="10">
        <f t="shared" si="5"/>
        <v>4</v>
      </c>
      <c r="H37" s="10">
        <f t="shared" si="6"/>
        <v>0</v>
      </c>
      <c r="I37" s="10"/>
      <c r="J37" s="10"/>
      <c r="K37" s="10">
        <f t="shared" si="6"/>
        <v>0</v>
      </c>
      <c r="L37" s="10">
        <f t="shared" si="6"/>
        <v>0</v>
      </c>
      <c r="M37" s="52"/>
      <c r="N37" s="39">
        <f>N31+N34</f>
        <v>0</v>
      </c>
      <c r="O37" s="76">
        <f t="shared" si="0"/>
        <v>25</v>
      </c>
    </row>
    <row r="38" spans="1:15" ht="21" customHeight="1" thickBot="1">
      <c r="A38" s="125"/>
      <c r="B38" s="103"/>
      <c r="C38" s="12" t="s">
        <v>46</v>
      </c>
      <c r="D38" s="10">
        <f t="shared" si="5"/>
        <v>1701</v>
      </c>
      <c r="E38" s="10">
        <f t="shared" si="5"/>
        <v>2585</v>
      </c>
      <c r="F38" s="10">
        <f t="shared" si="5"/>
        <v>718</v>
      </c>
      <c r="G38" s="10">
        <f t="shared" si="5"/>
        <v>784</v>
      </c>
      <c r="H38" s="10">
        <f t="shared" si="6"/>
        <v>0</v>
      </c>
      <c r="I38" s="10"/>
      <c r="J38" s="10"/>
      <c r="K38" s="10">
        <f t="shared" si="6"/>
        <v>0</v>
      </c>
      <c r="L38" s="10">
        <f t="shared" si="6"/>
        <v>0</v>
      </c>
      <c r="M38" s="52"/>
      <c r="N38" s="39">
        <f>N32+N35</f>
        <v>0</v>
      </c>
      <c r="O38" s="76">
        <f t="shared" si="0"/>
        <v>5788</v>
      </c>
    </row>
    <row r="39" spans="1:15" ht="21" customHeight="1">
      <c r="A39" s="126" t="s">
        <v>49</v>
      </c>
      <c r="B39" s="127"/>
      <c r="C39" s="6" t="s">
        <v>44</v>
      </c>
      <c r="D39" s="8">
        <v>90</v>
      </c>
      <c r="E39" s="8">
        <v>140</v>
      </c>
      <c r="F39" s="8">
        <v>49</v>
      </c>
      <c r="G39" s="8">
        <v>48</v>
      </c>
      <c r="H39" s="8"/>
      <c r="I39" s="8"/>
      <c r="J39" s="8"/>
      <c r="K39" s="8"/>
      <c r="L39" s="8"/>
      <c r="M39" s="34"/>
      <c r="N39" s="41"/>
      <c r="O39" s="75">
        <f t="shared" si="0"/>
        <v>327</v>
      </c>
    </row>
    <row r="40" spans="1:15" ht="21" customHeight="1">
      <c r="A40" s="128"/>
      <c r="B40" s="129"/>
      <c r="C40" s="9" t="s">
        <v>45</v>
      </c>
      <c r="D40" s="11">
        <v>14</v>
      </c>
      <c r="E40" s="11">
        <v>2</v>
      </c>
      <c r="F40" s="11">
        <v>1</v>
      </c>
      <c r="G40" s="11">
        <v>3</v>
      </c>
      <c r="H40" s="11"/>
      <c r="I40" s="11"/>
      <c r="J40" s="11"/>
      <c r="K40" s="11"/>
      <c r="L40" s="11"/>
      <c r="M40" s="30"/>
      <c r="N40" s="39"/>
      <c r="O40" s="76">
        <f t="shared" si="0"/>
        <v>20</v>
      </c>
    </row>
    <row r="41" spans="1:15" ht="21" customHeight="1" thickBot="1">
      <c r="A41" s="130"/>
      <c r="B41" s="131"/>
      <c r="C41" s="12" t="s">
        <v>46</v>
      </c>
      <c r="D41" s="13">
        <f>SUM(D39:D40)</f>
        <v>104</v>
      </c>
      <c r="E41" s="13">
        <f>SUM(E39:E40)</f>
        <v>142</v>
      </c>
      <c r="F41" s="13">
        <f>SUM(F39:F40)</f>
        <v>50</v>
      </c>
      <c r="G41" s="13">
        <f>SUM(G39:G40)</f>
        <v>51</v>
      </c>
      <c r="H41" s="42"/>
      <c r="I41" s="42"/>
      <c r="J41" s="42"/>
      <c r="K41" s="42"/>
      <c r="L41" s="42"/>
      <c r="M41" s="53"/>
      <c r="N41" s="43"/>
      <c r="O41" s="80">
        <f t="shared" si="0"/>
        <v>347</v>
      </c>
    </row>
    <row r="42" spans="1:15" ht="21" customHeight="1">
      <c r="A42" s="126" t="s">
        <v>50</v>
      </c>
      <c r="B42" s="127"/>
      <c r="C42" s="6" t="s">
        <v>44</v>
      </c>
      <c r="D42" s="8">
        <v>19</v>
      </c>
      <c r="E42" s="8">
        <v>53</v>
      </c>
      <c r="F42" s="8">
        <v>7</v>
      </c>
      <c r="G42" s="8">
        <v>21</v>
      </c>
      <c r="H42" s="8"/>
      <c r="I42" s="8"/>
      <c r="J42" s="8"/>
      <c r="K42" s="8"/>
      <c r="L42" s="8"/>
      <c r="M42" s="34"/>
      <c r="N42" s="41"/>
      <c r="O42" s="84">
        <f t="shared" si="0"/>
        <v>100</v>
      </c>
    </row>
    <row r="43" spans="1:15" ht="21" customHeight="1">
      <c r="A43" s="128"/>
      <c r="B43" s="129"/>
      <c r="C43" s="9" t="s">
        <v>45</v>
      </c>
      <c r="D43" s="11"/>
      <c r="E43" s="11"/>
      <c r="F43" s="11"/>
      <c r="G43" s="11"/>
      <c r="H43" s="11"/>
      <c r="I43" s="11"/>
      <c r="J43" s="11"/>
      <c r="K43" s="11"/>
      <c r="L43" s="11"/>
      <c r="M43" s="30"/>
      <c r="N43" s="39"/>
      <c r="O43" s="76">
        <f t="shared" si="0"/>
        <v>0</v>
      </c>
    </row>
    <row r="44" spans="1:15" ht="21" customHeight="1" thickBot="1">
      <c r="A44" s="130"/>
      <c r="B44" s="131"/>
      <c r="C44" s="12" t="s">
        <v>46</v>
      </c>
      <c r="D44" s="13">
        <f>SUM(D42:D43)</f>
        <v>19</v>
      </c>
      <c r="E44" s="13">
        <f>SUM(E42:E43)</f>
        <v>53</v>
      </c>
      <c r="F44" s="13">
        <f>SUM(F42:F43)</f>
        <v>7</v>
      </c>
      <c r="G44" s="13">
        <f>SUM(G42:G43)</f>
        <v>21</v>
      </c>
      <c r="H44" s="42"/>
      <c r="I44" s="42"/>
      <c r="J44" s="42"/>
      <c r="K44" s="42"/>
      <c r="L44" s="42"/>
      <c r="M44" s="53"/>
      <c r="N44" s="43"/>
      <c r="O44" s="76">
        <f t="shared" si="0"/>
        <v>100</v>
      </c>
    </row>
    <row r="45" spans="1:15" ht="21" customHeight="1" thickBot="1">
      <c r="A45" s="95" t="s">
        <v>51</v>
      </c>
      <c r="B45" s="96"/>
      <c r="C45" s="97"/>
      <c r="D45" s="15">
        <f>SUM(D44+D41+D38+D29+D20)</f>
        <v>2179</v>
      </c>
      <c r="E45" s="15">
        <f>SUM(E44+E41+E38+E29+E20)</f>
        <v>3479</v>
      </c>
      <c r="F45" s="15">
        <f>SUM(F44+F41+F38+F29+F20)</f>
        <v>880</v>
      </c>
      <c r="G45" s="15">
        <f>SUM(G44+G41+G38+G29+G20)</f>
        <v>1041</v>
      </c>
      <c r="H45" s="15"/>
      <c r="I45" s="15"/>
      <c r="J45" s="15"/>
      <c r="K45" s="15"/>
      <c r="L45" s="15"/>
      <c r="M45" s="37"/>
      <c r="N45" s="46"/>
      <c r="O45" s="81">
        <f t="shared" si="0"/>
        <v>7579</v>
      </c>
    </row>
    <row r="46" spans="1:15" ht="21" customHeight="1" thickBot="1">
      <c r="A46" s="95" t="s">
        <v>31</v>
      </c>
      <c r="B46" s="96"/>
      <c r="C46" s="97"/>
      <c r="D46" s="15">
        <v>11</v>
      </c>
      <c r="E46" s="15">
        <v>43</v>
      </c>
      <c r="F46" s="15">
        <v>11</v>
      </c>
      <c r="G46" s="15">
        <v>10</v>
      </c>
      <c r="H46" s="15"/>
      <c r="I46" s="15"/>
      <c r="J46" s="15"/>
      <c r="K46" s="15"/>
      <c r="L46" s="15"/>
      <c r="M46" s="37"/>
      <c r="N46" s="46"/>
      <c r="O46" s="81">
        <f t="shared" si="0"/>
        <v>75</v>
      </c>
    </row>
    <row r="47" spans="1:15" ht="21" customHeight="1" thickBot="1">
      <c r="A47" s="95" t="s">
        <v>52</v>
      </c>
      <c r="B47" s="96"/>
      <c r="C47" s="97"/>
      <c r="D47" s="15">
        <f>SUM(D45:D46)</f>
        <v>2190</v>
      </c>
      <c r="E47" s="15">
        <f>SUM(E45:E46)</f>
        <v>3522</v>
      </c>
      <c r="F47" s="15">
        <f>SUM(F45:F46)</f>
        <v>891</v>
      </c>
      <c r="G47" s="15">
        <f>SUM(G45:G46)</f>
        <v>1051</v>
      </c>
      <c r="H47" s="15"/>
      <c r="I47" s="15"/>
      <c r="J47" s="15"/>
      <c r="K47" s="15"/>
      <c r="L47" s="15"/>
      <c r="M47" s="37"/>
      <c r="N47" s="46"/>
      <c r="O47" s="81">
        <f t="shared" si="0"/>
        <v>7654</v>
      </c>
    </row>
    <row r="48" spans="1:15" ht="21" customHeight="1">
      <c r="A48" s="92" t="s">
        <v>33</v>
      </c>
      <c r="B48" s="132" t="s">
        <v>53</v>
      </c>
      <c r="C48" s="16" t="s">
        <v>54</v>
      </c>
      <c r="D48" s="18">
        <v>766</v>
      </c>
      <c r="E48" s="18">
        <v>1023</v>
      </c>
      <c r="F48" s="18">
        <v>289</v>
      </c>
      <c r="G48" s="18">
        <v>278</v>
      </c>
      <c r="H48" s="18"/>
      <c r="I48" s="18"/>
      <c r="J48" s="18"/>
      <c r="K48" s="18"/>
      <c r="L48" s="18"/>
      <c r="M48" s="32"/>
      <c r="N48" s="44"/>
      <c r="O48" s="79">
        <f t="shared" si="0"/>
        <v>2356</v>
      </c>
    </row>
    <row r="49" spans="1:15" ht="21" customHeight="1">
      <c r="A49" s="93"/>
      <c r="B49" s="129"/>
      <c r="C49" s="9" t="s">
        <v>55</v>
      </c>
      <c r="D49" s="11">
        <v>762</v>
      </c>
      <c r="E49" s="11">
        <v>975</v>
      </c>
      <c r="F49" s="11">
        <v>291</v>
      </c>
      <c r="G49" s="11">
        <v>336</v>
      </c>
      <c r="H49" s="11"/>
      <c r="I49" s="11"/>
      <c r="J49" s="11"/>
      <c r="K49" s="11"/>
      <c r="L49" s="11"/>
      <c r="M49" s="30"/>
      <c r="N49" s="39"/>
      <c r="O49" s="76">
        <f t="shared" si="0"/>
        <v>2364</v>
      </c>
    </row>
    <row r="50" spans="1:15" ht="21" customHeight="1">
      <c r="A50" s="93"/>
      <c r="B50" s="129"/>
      <c r="C50" s="9" t="s">
        <v>46</v>
      </c>
      <c r="D50" s="11">
        <f>SUM(D48:D49)</f>
        <v>1528</v>
      </c>
      <c r="E50" s="11">
        <f>SUM(E48:E49)</f>
        <v>1998</v>
      </c>
      <c r="F50" s="11">
        <f>SUM(F48:F49)</f>
        <v>580</v>
      </c>
      <c r="G50" s="11">
        <f>SUM(G48:G49)</f>
        <v>614</v>
      </c>
      <c r="H50" s="11"/>
      <c r="I50" s="11"/>
      <c r="J50" s="11"/>
      <c r="K50" s="11"/>
      <c r="L50" s="11"/>
      <c r="M50" s="30"/>
      <c r="N50" s="39"/>
      <c r="O50" s="76">
        <f t="shared" si="0"/>
        <v>4720</v>
      </c>
    </row>
    <row r="51" spans="1:15" ht="21" customHeight="1">
      <c r="A51" s="93"/>
      <c r="B51" s="135" t="s">
        <v>37</v>
      </c>
      <c r="C51" s="136"/>
      <c r="D51" s="11">
        <v>8</v>
      </c>
      <c r="E51" s="11">
        <v>6</v>
      </c>
      <c r="F51" s="11">
        <v>3</v>
      </c>
      <c r="G51" s="11">
        <v>1</v>
      </c>
      <c r="H51" s="11"/>
      <c r="I51" s="11"/>
      <c r="J51" s="11"/>
      <c r="K51" s="11"/>
      <c r="L51" s="11"/>
      <c r="M51" s="30"/>
      <c r="N51" s="39"/>
      <c r="O51" s="76">
        <f t="shared" si="0"/>
        <v>18</v>
      </c>
    </row>
    <row r="52" spans="1:15" ht="21" customHeight="1" thickBot="1">
      <c r="A52" s="94"/>
      <c r="B52" s="137" t="s">
        <v>38</v>
      </c>
      <c r="C52" s="138"/>
      <c r="D52" s="20">
        <v>41</v>
      </c>
      <c r="E52" s="20">
        <v>44</v>
      </c>
      <c r="F52" s="20">
        <v>18</v>
      </c>
      <c r="G52" s="20">
        <v>15</v>
      </c>
      <c r="H52" s="20"/>
      <c r="I52" s="20"/>
      <c r="J52" s="20"/>
      <c r="K52" s="20"/>
      <c r="L52" s="20"/>
      <c r="M52" s="38"/>
      <c r="N52" s="40"/>
      <c r="O52" s="80">
        <f t="shared" si="0"/>
        <v>118</v>
      </c>
    </row>
    <row r="53" spans="1:15" ht="21" customHeight="1" thickBot="1">
      <c r="A53" s="120" t="s">
        <v>66</v>
      </c>
      <c r="B53" s="121"/>
      <c r="C53" s="121"/>
      <c r="D53" s="15">
        <f>SUM(D50:D52)</f>
        <v>1577</v>
      </c>
      <c r="E53" s="15">
        <f>SUM(E50:E52)</f>
        <v>2048</v>
      </c>
      <c r="F53" s="15">
        <f>SUM(F50:F52)</f>
        <v>601</v>
      </c>
      <c r="G53" s="15">
        <f>SUM(G50:G52)</f>
        <v>630</v>
      </c>
      <c r="H53" s="15"/>
      <c r="I53" s="15"/>
      <c r="J53" s="15"/>
      <c r="K53" s="15"/>
      <c r="L53" s="15"/>
      <c r="M53" s="37"/>
      <c r="N53" s="46"/>
      <c r="O53" s="81">
        <f t="shared" si="0"/>
        <v>4856</v>
      </c>
    </row>
    <row r="54" spans="1:15" ht="23.25" customHeight="1" thickBot="1">
      <c r="A54" s="114" t="s">
        <v>142</v>
      </c>
      <c r="B54" s="115"/>
      <c r="C54" s="115"/>
      <c r="D54" s="83">
        <f>SUM(D47+D53)</f>
        <v>3767</v>
      </c>
      <c r="E54" s="83">
        <f>SUM(E53+E47)</f>
        <v>5570</v>
      </c>
      <c r="F54" s="83">
        <f>SUM(F47+F53)</f>
        <v>1492</v>
      </c>
      <c r="G54" s="83">
        <f>SUM(G47+G53)</f>
        <v>1681</v>
      </c>
      <c r="H54" s="83"/>
      <c r="I54" s="83"/>
      <c r="J54" s="83"/>
      <c r="K54" s="83"/>
      <c r="L54" s="83"/>
      <c r="M54" s="90"/>
      <c r="N54" s="91"/>
      <c r="O54" s="81">
        <f t="shared" si="0"/>
        <v>12510</v>
      </c>
    </row>
  </sheetData>
  <mergeCells count="40">
    <mergeCell ref="M5:M8"/>
    <mergeCell ref="L5:L8"/>
    <mergeCell ref="N5:N8"/>
    <mergeCell ref="O5:O8"/>
    <mergeCell ref="A54:C54"/>
    <mergeCell ref="D5:D8"/>
    <mergeCell ref="E5:E8"/>
    <mergeCell ref="A53:C53"/>
    <mergeCell ref="A9:A20"/>
    <mergeCell ref="A39:B41"/>
    <mergeCell ref="B48:B50"/>
    <mergeCell ref="A48:A52"/>
    <mergeCell ref="B51:C51"/>
    <mergeCell ref="B52:C52"/>
    <mergeCell ref="K5:K8"/>
    <mergeCell ref="A5:C5"/>
    <mergeCell ref="A6:A8"/>
    <mergeCell ref="B6:B8"/>
    <mergeCell ref="C6:C8"/>
    <mergeCell ref="F5:F8"/>
    <mergeCell ref="G5:G8"/>
    <mergeCell ref="I5:I8"/>
    <mergeCell ref="J5:J8"/>
    <mergeCell ref="A45:C45"/>
    <mergeCell ref="A46:C46"/>
    <mergeCell ref="A47:C47"/>
    <mergeCell ref="H5:H8"/>
    <mergeCell ref="B27:B29"/>
    <mergeCell ref="B30:B32"/>
    <mergeCell ref="B33:B35"/>
    <mergeCell ref="A42:B44"/>
    <mergeCell ref="B36:B38"/>
    <mergeCell ref="A21:A29"/>
    <mergeCell ref="A30:A38"/>
    <mergeCell ref="B21:B23"/>
    <mergeCell ref="B24:B26"/>
    <mergeCell ref="B9:B11"/>
    <mergeCell ref="B12:B14"/>
    <mergeCell ref="B15:B17"/>
    <mergeCell ref="B18:B20"/>
  </mergeCells>
  <printOptions/>
  <pageMargins left="0.3937007874015748" right="0.3937007874015748" top="0.5905511811023623" bottom="0.1968503937007874" header="0.5118110236220472" footer="0.5118110236220472"/>
  <pageSetup horizontalDpi="300" verticalDpi="3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O54"/>
  <sheetViews>
    <sheetView showZeros="0" workbookViewId="0" topLeftCell="A1">
      <selection activeCell="D9" sqref="D9"/>
    </sheetView>
  </sheetViews>
  <sheetFormatPr defaultColWidth="9.00390625" defaultRowHeight="13.5"/>
  <cols>
    <col min="1" max="1" width="4.00390625" style="1" customWidth="1"/>
    <col min="2" max="2" width="7.25390625" style="1" customWidth="1"/>
    <col min="3" max="3" width="9.00390625" style="1" customWidth="1"/>
    <col min="4" max="15" width="9.50390625" style="1" customWidth="1"/>
    <col min="16" max="16384" width="9.00390625" style="1" customWidth="1"/>
  </cols>
  <sheetData>
    <row r="1" ht="15" customHeight="1"/>
    <row r="2" spans="1:6" ht="15" customHeight="1">
      <c r="A2" s="21"/>
      <c r="B2" s="21"/>
      <c r="C2" s="21"/>
      <c r="D2" s="21"/>
      <c r="E2" s="21"/>
      <c r="F2" s="21"/>
    </row>
    <row r="3" spans="1:15" ht="15" customHeight="1">
      <c r="A3" s="47" t="s">
        <v>123</v>
      </c>
      <c r="C3" s="48"/>
      <c r="D3" s="5"/>
      <c r="E3" s="50"/>
      <c r="F3" s="50"/>
      <c r="J3" s="51"/>
      <c r="K3" s="51"/>
      <c r="L3" s="51"/>
      <c r="M3" s="51"/>
      <c r="N3" s="51"/>
      <c r="O3" s="23"/>
    </row>
    <row r="4" spans="10:15" ht="15" customHeight="1" thickBot="1">
      <c r="J4" s="24"/>
      <c r="K4" s="24"/>
      <c r="L4" s="24"/>
      <c r="M4" s="24"/>
      <c r="N4" s="24"/>
      <c r="O4" s="24"/>
    </row>
    <row r="5" spans="1:15" ht="48" customHeight="1">
      <c r="A5" s="98" t="s">
        <v>91</v>
      </c>
      <c r="B5" s="99"/>
      <c r="C5" s="100"/>
      <c r="D5" s="158" t="s">
        <v>124</v>
      </c>
      <c r="E5" s="154" t="s">
        <v>125</v>
      </c>
      <c r="F5" s="139" t="s">
        <v>126</v>
      </c>
      <c r="G5" s="139" t="s">
        <v>127</v>
      </c>
      <c r="H5" s="139" t="s">
        <v>128</v>
      </c>
      <c r="I5" s="139" t="s">
        <v>129</v>
      </c>
      <c r="J5" s="146" t="s">
        <v>130</v>
      </c>
      <c r="K5" s="139"/>
      <c r="L5" s="139"/>
      <c r="M5" s="139"/>
      <c r="N5" s="177"/>
      <c r="O5" s="151" t="s">
        <v>146</v>
      </c>
    </row>
    <row r="6" spans="1:15" ht="13.5">
      <c r="A6" s="93" t="s">
        <v>40</v>
      </c>
      <c r="B6" s="102" t="s">
        <v>41</v>
      </c>
      <c r="C6" s="133" t="s">
        <v>42</v>
      </c>
      <c r="D6" s="159"/>
      <c r="E6" s="155"/>
      <c r="F6" s="175"/>
      <c r="G6" s="156"/>
      <c r="H6" s="156"/>
      <c r="I6" s="156"/>
      <c r="J6" s="147"/>
      <c r="K6" s="149"/>
      <c r="L6" s="149"/>
      <c r="M6" s="149"/>
      <c r="N6" s="178"/>
      <c r="O6" s="152"/>
    </row>
    <row r="7" spans="1:15" ht="13.5">
      <c r="A7" s="93"/>
      <c r="B7" s="102"/>
      <c r="C7" s="133"/>
      <c r="D7" s="159"/>
      <c r="E7" s="155"/>
      <c r="F7" s="175"/>
      <c r="G7" s="156"/>
      <c r="H7" s="156"/>
      <c r="I7" s="156"/>
      <c r="J7" s="147"/>
      <c r="K7" s="149"/>
      <c r="L7" s="149"/>
      <c r="M7" s="149"/>
      <c r="N7" s="178"/>
      <c r="O7" s="152"/>
    </row>
    <row r="8" spans="1:15" ht="18.75" customHeight="1" thickBot="1">
      <c r="A8" s="101"/>
      <c r="B8" s="103"/>
      <c r="C8" s="134"/>
      <c r="D8" s="160"/>
      <c r="E8" s="168"/>
      <c r="F8" s="176"/>
      <c r="G8" s="157"/>
      <c r="H8" s="157"/>
      <c r="I8" s="157"/>
      <c r="J8" s="148"/>
      <c r="K8" s="150"/>
      <c r="L8" s="150"/>
      <c r="M8" s="150"/>
      <c r="N8" s="178"/>
      <c r="O8" s="153"/>
    </row>
    <row r="9" spans="1:15" ht="21" customHeight="1">
      <c r="A9" s="123" t="s">
        <v>98</v>
      </c>
      <c r="B9" s="142" t="s">
        <v>43</v>
      </c>
      <c r="C9" s="6" t="s">
        <v>44</v>
      </c>
      <c r="D9" s="7">
        <v>279</v>
      </c>
      <c r="E9" s="8">
        <v>234</v>
      </c>
      <c r="F9" s="8">
        <v>529</v>
      </c>
      <c r="G9" s="8">
        <v>347</v>
      </c>
      <c r="H9" s="8">
        <v>576</v>
      </c>
      <c r="I9" s="8">
        <v>684</v>
      </c>
      <c r="J9" s="34">
        <v>553</v>
      </c>
      <c r="K9" s="34"/>
      <c r="L9" s="8"/>
      <c r="M9" s="58"/>
      <c r="N9" s="41"/>
      <c r="O9" s="75">
        <f aca="true" t="shared" si="0" ref="O9:O54">SUM(D9:J9)</f>
        <v>3202</v>
      </c>
    </row>
    <row r="10" spans="1:15" ht="21" customHeight="1">
      <c r="A10" s="124"/>
      <c r="B10" s="102"/>
      <c r="C10" s="9" t="s">
        <v>45</v>
      </c>
      <c r="D10" s="10">
        <v>73</v>
      </c>
      <c r="E10" s="11">
        <v>16</v>
      </c>
      <c r="F10" s="11">
        <v>138</v>
      </c>
      <c r="G10" s="11">
        <v>57</v>
      </c>
      <c r="H10" s="11">
        <v>138</v>
      </c>
      <c r="I10" s="11">
        <v>127</v>
      </c>
      <c r="J10" s="30">
        <v>124</v>
      </c>
      <c r="K10" s="30"/>
      <c r="L10" s="11"/>
      <c r="M10" s="52"/>
      <c r="N10" s="39"/>
      <c r="O10" s="76">
        <f t="shared" si="0"/>
        <v>673</v>
      </c>
    </row>
    <row r="11" spans="1:15" ht="21" customHeight="1">
      <c r="A11" s="124"/>
      <c r="B11" s="102"/>
      <c r="C11" s="9" t="s">
        <v>46</v>
      </c>
      <c r="D11" s="10">
        <f aca="true" t="shared" si="1" ref="D11:J11">SUM(D9:D10)</f>
        <v>352</v>
      </c>
      <c r="E11" s="11">
        <f t="shared" si="1"/>
        <v>250</v>
      </c>
      <c r="F11" s="11">
        <f t="shared" si="1"/>
        <v>667</v>
      </c>
      <c r="G11" s="11">
        <f t="shared" si="1"/>
        <v>404</v>
      </c>
      <c r="H11" s="11">
        <f t="shared" si="1"/>
        <v>714</v>
      </c>
      <c r="I11" s="11">
        <f t="shared" si="1"/>
        <v>811</v>
      </c>
      <c r="J11" s="30">
        <f t="shared" si="1"/>
        <v>677</v>
      </c>
      <c r="K11" s="30"/>
      <c r="L11" s="11"/>
      <c r="M11" s="52"/>
      <c r="N11" s="39"/>
      <c r="O11" s="77">
        <f t="shared" si="0"/>
        <v>3875</v>
      </c>
    </row>
    <row r="12" spans="1:15" ht="21" customHeight="1">
      <c r="A12" s="124"/>
      <c r="B12" s="102" t="s">
        <v>47</v>
      </c>
      <c r="C12" s="9" t="s">
        <v>44</v>
      </c>
      <c r="D12" s="10">
        <v>562</v>
      </c>
      <c r="E12" s="11">
        <v>286</v>
      </c>
      <c r="F12" s="11">
        <v>1014</v>
      </c>
      <c r="G12" s="11">
        <v>788</v>
      </c>
      <c r="H12" s="11">
        <v>954</v>
      </c>
      <c r="I12" s="11">
        <v>1294</v>
      </c>
      <c r="J12" s="30">
        <v>965</v>
      </c>
      <c r="K12" s="30"/>
      <c r="L12" s="11"/>
      <c r="M12" s="52"/>
      <c r="N12" s="39"/>
      <c r="O12" s="76">
        <f t="shared" si="0"/>
        <v>5863</v>
      </c>
    </row>
    <row r="13" spans="1:15" ht="21" customHeight="1">
      <c r="A13" s="124"/>
      <c r="B13" s="102"/>
      <c r="C13" s="9" t="s">
        <v>45</v>
      </c>
      <c r="D13" s="10">
        <v>2</v>
      </c>
      <c r="E13" s="11">
        <v>4</v>
      </c>
      <c r="F13" s="11">
        <v>15</v>
      </c>
      <c r="G13" s="11">
        <v>3</v>
      </c>
      <c r="H13" s="11">
        <v>14</v>
      </c>
      <c r="I13" s="11">
        <v>11</v>
      </c>
      <c r="J13" s="30">
        <v>7</v>
      </c>
      <c r="K13" s="30"/>
      <c r="L13" s="11"/>
      <c r="M13" s="52"/>
      <c r="N13" s="39"/>
      <c r="O13" s="76">
        <f t="shared" si="0"/>
        <v>56</v>
      </c>
    </row>
    <row r="14" spans="1:15" ht="21" customHeight="1">
      <c r="A14" s="124"/>
      <c r="B14" s="102"/>
      <c r="C14" s="9" t="s">
        <v>46</v>
      </c>
      <c r="D14" s="10">
        <f aca="true" t="shared" si="2" ref="D14:J14">SUM(D12:D13)</f>
        <v>564</v>
      </c>
      <c r="E14" s="11">
        <f t="shared" si="2"/>
        <v>290</v>
      </c>
      <c r="F14" s="11">
        <f t="shared" si="2"/>
        <v>1029</v>
      </c>
      <c r="G14" s="11">
        <f t="shared" si="2"/>
        <v>791</v>
      </c>
      <c r="H14" s="11">
        <f t="shared" si="2"/>
        <v>968</v>
      </c>
      <c r="I14" s="11">
        <f t="shared" si="2"/>
        <v>1305</v>
      </c>
      <c r="J14" s="30">
        <f t="shared" si="2"/>
        <v>972</v>
      </c>
      <c r="K14" s="30"/>
      <c r="L14" s="11"/>
      <c r="M14" s="52"/>
      <c r="N14" s="39"/>
      <c r="O14" s="77">
        <f t="shared" si="0"/>
        <v>5919</v>
      </c>
    </row>
    <row r="15" spans="1:15" ht="21" customHeight="1">
      <c r="A15" s="124"/>
      <c r="B15" s="102" t="s">
        <v>48</v>
      </c>
      <c r="C15" s="9" t="s">
        <v>44</v>
      </c>
      <c r="D15" s="10">
        <v>1</v>
      </c>
      <c r="E15" s="11">
        <v>2</v>
      </c>
      <c r="F15" s="11">
        <v>2</v>
      </c>
      <c r="G15" s="11">
        <v>8</v>
      </c>
      <c r="H15" s="11">
        <v>5</v>
      </c>
      <c r="I15" s="11">
        <v>5</v>
      </c>
      <c r="J15" s="30">
        <v>4</v>
      </c>
      <c r="K15" s="30"/>
      <c r="L15" s="11"/>
      <c r="M15" s="52"/>
      <c r="N15" s="39"/>
      <c r="O15" s="76">
        <f t="shared" si="0"/>
        <v>27</v>
      </c>
    </row>
    <row r="16" spans="1:15" ht="21" customHeight="1">
      <c r="A16" s="124"/>
      <c r="B16" s="102"/>
      <c r="C16" s="9" t="s">
        <v>45</v>
      </c>
      <c r="D16" s="10"/>
      <c r="E16" s="11"/>
      <c r="F16" s="11">
        <v>11</v>
      </c>
      <c r="G16" s="11"/>
      <c r="H16" s="11">
        <v>3</v>
      </c>
      <c r="I16" s="11">
        <v>11</v>
      </c>
      <c r="J16" s="11">
        <v>11</v>
      </c>
      <c r="K16" s="52"/>
      <c r="L16" s="11"/>
      <c r="M16" s="52"/>
      <c r="N16" s="39"/>
      <c r="O16" s="77">
        <f t="shared" si="0"/>
        <v>36</v>
      </c>
    </row>
    <row r="17" spans="1:15" ht="21" customHeight="1">
      <c r="A17" s="124"/>
      <c r="B17" s="102"/>
      <c r="C17" s="9" t="s">
        <v>46</v>
      </c>
      <c r="D17" s="10">
        <f aca="true" t="shared" si="3" ref="D17:J17">SUM(D15:D16)</f>
        <v>1</v>
      </c>
      <c r="E17" s="10">
        <f t="shared" si="3"/>
        <v>2</v>
      </c>
      <c r="F17" s="10">
        <f t="shared" si="3"/>
        <v>13</v>
      </c>
      <c r="G17" s="10">
        <f t="shared" si="3"/>
        <v>8</v>
      </c>
      <c r="H17" s="10">
        <f t="shared" si="3"/>
        <v>8</v>
      </c>
      <c r="I17" s="10">
        <f t="shared" si="3"/>
        <v>16</v>
      </c>
      <c r="J17" s="11">
        <f t="shared" si="3"/>
        <v>15</v>
      </c>
      <c r="K17" s="52"/>
      <c r="L17" s="11"/>
      <c r="M17" s="52"/>
      <c r="N17" s="39"/>
      <c r="O17" s="76">
        <f t="shared" si="0"/>
        <v>63</v>
      </c>
    </row>
    <row r="18" spans="1:15" ht="21" customHeight="1">
      <c r="A18" s="124"/>
      <c r="B18" s="102" t="s">
        <v>99</v>
      </c>
      <c r="C18" s="9" t="s">
        <v>44</v>
      </c>
      <c r="D18" s="10">
        <f aca="true" t="shared" si="4" ref="D18:J20">D9+D12+D15</f>
        <v>842</v>
      </c>
      <c r="E18" s="10">
        <f t="shared" si="4"/>
        <v>522</v>
      </c>
      <c r="F18" s="10">
        <f t="shared" si="4"/>
        <v>1545</v>
      </c>
      <c r="G18" s="10">
        <f t="shared" si="4"/>
        <v>1143</v>
      </c>
      <c r="H18" s="10">
        <f t="shared" si="4"/>
        <v>1535</v>
      </c>
      <c r="I18" s="10">
        <f t="shared" si="4"/>
        <v>1983</v>
      </c>
      <c r="J18" s="11">
        <f t="shared" si="4"/>
        <v>1522</v>
      </c>
      <c r="K18" s="52"/>
      <c r="L18" s="11"/>
      <c r="M18" s="52"/>
      <c r="N18" s="39"/>
      <c r="O18" s="77">
        <f t="shared" si="0"/>
        <v>9092</v>
      </c>
    </row>
    <row r="19" spans="1:15" ht="21" customHeight="1">
      <c r="A19" s="124"/>
      <c r="B19" s="102"/>
      <c r="C19" s="9" t="s">
        <v>45</v>
      </c>
      <c r="D19" s="10">
        <f t="shared" si="4"/>
        <v>75</v>
      </c>
      <c r="E19" s="10">
        <f t="shared" si="4"/>
        <v>20</v>
      </c>
      <c r="F19" s="10">
        <f t="shared" si="4"/>
        <v>164</v>
      </c>
      <c r="G19" s="10">
        <f t="shared" si="4"/>
        <v>60</v>
      </c>
      <c r="H19" s="10">
        <f t="shared" si="4"/>
        <v>155</v>
      </c>
      <c r="I19" s="10">
        <f t="shared" si="4"/>
        <v>149</v>
      </c>
      <c r="J19" s="11">
        <f t="shared" si="4"/>
        <v>142</v>
      </c>
      <c r="K19" s="52"/>
      <c r="L19" s="11"/>
      <c r="M19" s="52"/>
      <c r="N19" s="39"/>
      <c r="O19" s="76">
        <f t="shared" si="0"/>
        <v>765</v>
      </c>
    </row>
    <row r="20" spans="1:15" ht="21" customHeight="1" thickBot="1">
      <c r="A20" s="125"/>
      <c r="B20" s="103"/>
      <c r="C20" s="12" t="s">
        <v>46</v>
      </c>
      <c r="D20" s="10">
        <f t="shared" si="4"/>
        <v>917</v>
      </c>
      <c r="E20" s="10">
        <f t="shared" si="4"/>
        <v>542</v>
      </c>
      <c r="F20" s="10">
        <f t="shared" si="4"/>
        <v>1709</v>
      </c>
      <c r="G20" s="10">
        <f t="shared" si="4"/>
        <v>1203</v>
      </c>
      <c r="H20" s="10">
        <f t="shared" si="4"/>
        <v>1690</v>
      </c>
      <c r="I20" s="10">
        <f t="shared" si="4"/>
        <v>2132</v>
      </c>
      <c r="J20" s="42">
        <f t="shared" si="4"/>
        <v>1664</v>
      </c>
      <c r="K20" s="57"/>
      <c r="L20" s="20"/>
      <c r="M20" s="57"/>
      <c r="N20" s="40"/>
      <c r="O20" s="79">
        <f t="shared" si="0"/>
        <v>9857</v>
      </c>
    </row>
    <row r="21" spans="1:15" ht="21" customHeight="1">
      <c r="A21" s="123" t="s">
        <v>100</v>
      </c>
      <c r="B21" s="142" t="s">
        <v>43</v>
      </c>
      <c r="C21" s="6" t="s">
        <v>44</v>
      </c>
      <c r="D21" s="7">
        <v>16</v>
      </c>
      <c r="E21" s="8">
        <v>9</v>
      </c>
      <c r="F21" s="8">
        <v>8</v>
      </c>
      <c r="G21" s="8">
        <v>9</v>
      </c>
      <c r="H21" s="8">
        <v>12</v>
      </c>
      <c r="I21" s="8">
        <v>12</v>
      </c>
      <c r="J21" s="34">
        <v>17</v>
      </c>
      <c r="K21" s="34"/>
      <c r="L21" s="8"/>
      <c r="M21" s="58"/>
      <c r="N21" s="41"/>
      <c r="O21" s="75">
        <f t="shared" si="0"/>
        <v>83</v>
      </c>
    </row>
    <row r="22" spans="1:15" ht="21" customHeight="1">
      <c r="A22" s="124"/>
      <c r="B22" s="102"/>
      <c r="C22" s="9" t="s">
        <v>45</v>
      </c>
      <c r="D22" s="10">
        <v>9</v>
      </c>
      <c r="E22" s="11"/>
      <c r="F22" s="11">
        <v>24</v>
      </c>
      <c r="G22" s="11">
        <v>26</v>
      </c>
      <c r="H22" s="11">
        <v>14</v>
      </c>
      <c r="I22" s="11">
        <v>19</v>
      </c>
      <c r="J22" s="30">
        <v>23</v>
      </c>
      <c r="K22" s="30"/>
      <c r="L22" s="11"/>
      <c r="M22" s="52"/>
      <c r="N22" s="39"/>
      <c r="O22" s="76">
        <f t="shared" si="0"/>
        <v>115</v>
      </c>
    </row>
    <row r="23" spans="1:15" ht="21" customHeight="1">
      <c r="A23" s="124"/>
      <c r="B23" s="102"/>
      <c r="C23" s="9" t="s">
        <v>46</v>
      </c>
      <c r="D23" s="10">
        <f aca="true" t="shared" si="5" ref="D23:J23">SUM(D21:D22)</f>
        <v>25</v>
      </c>
      <c r="E23" s="11">
        <f t="shared" si="5"/>
        <v>9</v>
      </c>
      <c r="F23" s="11">
        <f t="shared" si="5"/>
        <v>32</v>
      </c>
      <c r="G23" s="11">
        <f t="shared" si="5"/>
        <v>35</v>
      </c>
      <c r="H23" s="11">
        <f t="shared" si="5"/>
        <v>26</v>
      </c>
      <c r="I23" s="11">
        <f t="shared" si="5"/>
        <v>31</v>
      </c>
      <c r="J23" s="30">
        <f t="shared" si="5"/>
        <v>40</v>
      </c>
      <c r="K23" s="30"/>
      <c r="L23" s="11"/>
      <c r="M23" s="52"/>
      <c r="N23" s="39"/>
      <c r="O23" s="77">
        <f t="shared" si="0"/>
        <v>198</v>
      </c>
    </row>
    <row r="24" spans="1:15" ht="21" customHeight="1">
      <c r="A24" s="124"/>
      <c r="B24" s="102" t="s">
        <v>47</v>
      </c>
      <c r="C24" s="9" t="s">
        <v>44</v>
      </c>
      <c r="D24" s="10">
        <v>22</v>
      </c>
      <c r="E24" s="11">
        <v>12</v>
      </c>
      <c r="F24" s="11">
        <v>41</v>
      </c>
      <c r="G24" s="11">
        <v>27</v>
      </c>
      <c r="H24" s="11">
        <v>40</v>
      </c>
      <c r="I24" s="11">
        <v>51</v>
      </c>
      <c r="J24" s="30">
        <v>27</v>
      </c>
      <c r="K24" s="30"/>
      <c r="L24" s="11"/>
      <c r="M24" s="52"/>
      <c r="N24" s="39"/>
      <c r="O24" s="76">
        <f t="shared" si="0"/>
        <v>220</v>
      </c>
    </row>
    <row r="25" spans="1:15" ht="21" customHeight="1">
      <c r="A25" s="124"/>
      <c r="B25" s="102"/>
      <c r="C25" s="9" t="s">
        <v>45</v>
      </c>
      <c r="D25" s="10">
        <v>4</v>
      </c>
      <c r="E25" s="11"/>
      <c r="F25" s="11">
        <v>14</v>
      </c>
      <c r="G25" s="11">
        <v>3</v>
      </c>
      <c r="H25" s="11"/>
      <c r="I25" s="11">
        <v>5</v>
      </c>
      <c r="J25" s="11">
        <v>16</v>
      </c>
      <c r="K25" s="52"/>
      <c r="L25" s="11"/>
      <c r="M25" s="52"/>
      <c r="N25" s="39"/>
      <c r="O25" s="77">
        <f t="shared" si="0"/>
        <v>42</v>
      </c>
    </row>
    <row r="26" spans="1:15" ht="21" customHeight="1">
      <c r="A26" s="124"/>
      <c r="B26" s="102"/>
      <c r="C26" s="9" t="s">
        <v>46</v>
      </c>
      <c r="D26" s="10">
        <f aca="true" t="shared" si="6" ref="D26:J26">SUM(D24:D25)</f>
        <v>26</v>
      </c>
      <c r="E26" s="10">
        <f t="shared" si="6"/>
        <v>12</v>
      </c>
      <c r="F26" s="10">
        <f t="shared" si="6"/>
        <v>55</v>
      </c>
      <c r="G26" s="10">
        <f t="shared" si="6"/>
        <v>30</v>
      </c>
      <c r="H26" s="10">
        <f t="shared" si="6"/>
        <v>40</v>
      </c>
      <c r="I26" s="10">
        <f t="shared" si="6"/>
        <v>56</v>
      </c>
      <c r="J26" s="11">
        <f t="shared" si="6"/>
        <v>43</v>
      </c>
      <c r="K26" s="52"/>
      <c r="L26" s="11"/>
      <c r="M26" s="52"/>
      <c r="N26" s="39"/>
      <c r="O26" s="76">
        <f t="shared" si="0"/>
        <v>262</v>
      </c>
    </row>
    <row r="27" spans="1:15" ht="21" customHeight="1">
      <c r="A27" s="124"/>
      <c r="B27" s="102" t="s">
        <v>99</v>
      </c>
      <c r="C27" s="9" t="s">
        <v>44</v>
      </c>
      <c r="D27" s="10">
        <f aca="true" t="shared" si="7" ref="D27:J29">D21+D24</f>
        <v>38</v>
      </c>
      <c r="E27" s="10">
        <f t="shared" si="7"/>
        <v>21</v>
      </c>
      <c r="F27" s="10">
        <f t="shared" si="7"/>
        <v>49</v>
      </c>
      <c r="G27" s="10">
        <f t="shared" si="7"/>
        <v>36</v>
      </c>
      <c r="H27" s="10">
        <f t="shared" si="7"/>
        <v>52</v>
      </c>
      <c r="I27" s="10">
        <f t="shared" si="7"/>
        <v>63</v>
      </c>
      <c r="J27" s="11">
        <f t="shared" si="7"/>
        <v>44</v>
      </c>
      <c r="K27" s="52"/>
      <c r="L27" s="11"/>
      <c r="M27" s="52"/>
      <c r="N27" s="39"/>
      <c r="O27" s="77">
        <f t="shared" si="0"/>
        <v>303</v>
      </c>
    </row>
    <row r="28" spans="1:15" ht="21" customHeight="1">
      <c r="A28" s="124"/>
      <c r="B28" s="102"/>
      <c r="C28" s="9" t="s">
        <v>45</v>
      </c>
      <c r="D28" s="10">
        <f t="shared" si="7"/>
        <v>13</v>
      </c>
      <c r="E28" s="10">
        <f t="shared" si="7"/>
        <v>0</v>
      </c>
      <c r="F28" s="10">
        <f t="shared" si="7"/>
        <v>38</v>
      </c>
      <c r="G28" s="10">
        <f t="shared" si="7"/>
        <v>29</v>
      </c>
      <c r="H28" s="10">
        <f t="shared" si="7"/>
        <v>14</v>
      </c>
      <c r="I28" s="10">
        <f t="shared" si="7"/>
        <v>24</v>
      </c>
      <c r="J28" s="11">
        <f t="shared" si="7"/>
        <v>39</v>
      </c>
      <c r="K28" s="52"/>
      <c r="L28" s="11"/>
      <c r="M28" s="52"/>
      <c r="N28" s="39"/>
      <c r="O28" s="76">
        <f t="shared" si="0"/>
        <v>157</v>
      </c>
    </row>
    <row r="29" spans="1:15" ht="21" customHeight="1" thickBot="1">
      <c r="A29" s="125"/>
      <c r="B29" s="103"/>
      <c r="C29" s="12" t="s">
        <v>46</v>
      </c>
      <c r="D29" s="10">
        <f t="shared" si="7"/>
        <v>51</v>
      </c>
      <c r="E29" s="10">
        <f t="shared" si="7"/>
        <v>21</v>
      </c>
      <c r="F29" s="10">
        <f t="shared" si="7"/>
        <v>87</v>
      </c>
      <c r="G29" s="10">
        <f t="shared" si="7"/>
        <v>65</v>
      </c>
      <c r="H29" s="10">
        <f t="shared" si="7"/>
        <v>66</v>
      </c>
      <c r="I29" s="10">
        <f t="shared" si="7"/>
        <v>87</v>
      </c>
      <c r="J29" s="11">
        <f t="shared" si="7"/>
        <v>83</v>
      </c>
      <c r="K29" s="57"/>
      <c r="L29" s="20"/>
      <c r="M29" s="57"/>
      <c r="N29" s="43"/>
      <c r="O29" s="79">
        <f t="shared" si="0"/>
        <v>460</v>
      </c>
    </row>
    <row r="30" spans="1:15" ht="21" customHeight="1">
      <c r="A30" s="123" t="s">
        <v>101</v>
      </c>
      <c r="B30" s="142" t="s">
        <v>43</v>
      </c>
      <c r="C30" s="6" t="s">
        <v>44</v>
      </c>
      <c r="D30" s="7">
        <v>1522</v>
      </c>
      <c r="E30" s="8">
        <v>541</v>
      </c>
      <c r="F30" s="8">
        <v>2784</v>
      </c>
      <c r="G30" s="8">
        <v>1169</v>
      </c>
      <c r="H30" s="8">
        <v>2027</v>
      </c>
      <c r="I30" s="8">
        <v>2312</v>
      </c>
      <c r="J30" s="8">
        <v>2028</v>
      </c>
      <c r="K30" s="34"/>
      <c r="L30" s="8"/>
      <c r="M30" s="7"/>
      <c r="N30" s="44"/>
      <c r="O30" s="75">
        <f t="shared" si="0"/>
        <v>12383</v>
      </c>
    </row>
    <row r="31" spans="1:15" ht="21" customHeight="1">
      <c r="A31" s="124"/>
      <c r="B31" s="102"/>
      <c r="C31" s="9" t="s">
        <v>45</v>
      </c>
      <c r="D31" s="10">
        <v>2</v>
      </c>
      <c r="E31" s="11">
        <v>1</v>
      </c>
      <c r="F31" s="11">
        <v>1</v>
      </c>
      <c r="G31" s="11">
        <v>3</v>
      </c>
      <c r="H31" s="11">
        <v>3</v>
      </c>
      <c r="I31" s="11">
        <v>2</v>
      </c>
      <c r="J31" s="11">
        <v>15</v>
      </c>
      <c r="K31" s="52"/>
      <c r="L31" s="11"/>
      <c r="M31" s="52"/>
      <c r="N31" s="39"/>
      <c r="O31" s="76">
        <f t="shared" si="0"/>
        <v>27</v>
      </c>
    </row>
    <row r="32" spans="1:15" ht="21" customHeight="1">
      <c r="A32" s="124"/>
      <c r="B32" s="102"/>
      <c r="C32" s="9" t="s">
        <v>46</v>
      </c>
      <c r="D32" s="10">
        <f aca="true" t="shared" si="8" ref="D32:J32">SUM(D30:D31)</f>
        <v>1524</v>
      </c>
      <c r="E32" s="10">
        <f t="shared" si="8"/>
        <v>542</v>
      </c>
      <c r="F32" s="10">
        <f t="shared" si="8"/>
        <v>2785</v>
      </c>
      <c r="G32" s="10">
        <f t="shared" si="8"/>
        <v>1172</v>
      </c>
      <c r="H32" s="10">
        <f t="shared" si="8"/>
        <v>2030</v>
      </c>
      <c r="I32" s="10">
        <f t="shared" si="8"/>
        <v>2314</v>
      </c>
      <c r="J32" s="11">
        <f t="shared" si="8"/>
        <v>2043</v>
      </c>
      <c r="K32" s="52"/>
      <c r="L32" s="11"/>
      <c r="M32" s="52"/>
      <c r="N32" s="39"/>
      <c r="O32" s="77">
        <f t="shared" si="0"/>
        <v>12410</v>
      </c>
    </row>
    <row r="33" spans="1:15" ht="21" customHeight="1">
      <c r="A33" s="124"/>
      <c r="B33" s="102" t="s">
        <v>47</v>
      </c>
      <c r="C33" s="9" t="s">
        <v>44</v>
      </c>
      <c r="D33" s="10">
        <v>3195</v>
      </c>
      <c r="E33" s="11">
        <v>1111</v>
      </c>
      <c r="F33" s="11">
        <v>5116</v>
      </c>
      <c r="G33" s="11">
        <v>2450</v>
      </c>
      <c r="H33" s="11">
        <v>4091</v>
      </c>
      <c r="I33" s="11">
        <v>4111</v>
      </c>
      <c r="J33" s="11">
        <v>3092</v>
      </c>
      <c r="K33" s="52"/>
      <c r="L33" s="11"/>
      <c r="M33" s="52"/>
      <c r="N33" s="39"/>
      <c r="O33" s="76">
        <f t="shared" si="0"/>
        <v>23166</v>
      </c>
    </row>
    <row r="34" spans="1:15" ht="21" customHeight="1">
      <c r="A34" s="124"/>
      <c r="B34" s="102"/>
      <c r="C34" s="9" t="s">
        <v>45</v>
      </c>
      <c r="D34" s="10">
        <v>47</v>
      </c>
      <c r="E34" s="11">
        <v>5</v>
      </c>
      <c r="F34" s="11">
        <v>19</v>
      </c>
      <c r="G34" s="11">
        <v>8</v>
      </c>
      <c r="H34" s="11">
        <v>23</v>
      </c>
      <c r="I34" s="11">
        <v>22</v>
      </c>
      <c r="J34" s="11">
        <v>46</v>
      </c>
      <c r="K34" s="52"/>
      <c r="L34" s="11"/>
      <c r="M34" s="52"/>
      <c r="N34" s="39"/>
      <c r="O34" s="77">
        <f t="shared" si="0"/>
        <v>170</v>
      </c>
    </row>
    <row r="35" spans="1:15" ht="21" customHeight="1">
      <c r="A35" s="124"/>
      <c r="B35" s="102"/>
      <c r="C35" s="9" t="s">
        <v>46</v>
      </c>
      <c r="D35" s="10">
        <f aca="true" t="shared" si="9" ref="D35:J35">SUM(D33:D34)</f>
        <v>3242</v>
      </c>
      <c r="E35" s="11">
        <f t="shared" si="9"/>
        <v>1116</v>
      </c>
      <c r="F35" s="11">
        <f t="shared" si="9"/>
        <v>5135</v>
      </c>
      <c r="G35" s="11">
        <f t="shared" si="9"/>
        <v>2458</v>
      </c>
      <c r="H35" s="11">
        <f t="shared" si="9"/>
        <v>4114</v>
      </c>
      <c r="I35" s="11">
        <f t="shared" si="9"/>
        <v>4133</v>
      </c>
      <c r="J35" s="11">
        <f t="shared" si="9"/>
        <v>3138</v>
      </c>
      <c r="K35" s="52"/>
      <c r="L35" s="11"/>
      <c r="M35" s="52"/>
      <c r="N35" s="39"/>
      <c r="O35" s="76">
        <f t="shared" si="0"/>
        <v>23336</v>
      </c>
    </row>
    <row r="36" spans="1:15" ht="21" customHeight="1">
      <c r="A36" s="124"/>
      <c r="B36" s="102" t="s">
        <v>99</v>
      </c>
      <c r="C36" s="9" t="s">
        <v>44</v>
      </c>
      <c r="D36" s="10">
        <f aca="true" t="shared" si="10" ref="D36:J38">D30+D33</f>
        <v>4717</v>
      </c>
      <c r="E36" s="10">
        <f t="shared" si="10"/>
        <v>1652</v>
      </c>
      <c r="F36" s="10">
        <f t="shared" si="10"/>
        <v>7900</v>
      </c>
      <c r="G36" s="10">
        <f t="shared" si="10"/>
        <v>3619</v>
      </c>
      <c r="H36" s="10">
        <f t="shared" si="10"/>
        <v>6118</v>
      </c>
      <c r="I36" s="10">
        <f t="shared" si="10"/>
        <v>6423</v>
      </c>
      <c r="J36" s="11">
        <f t="shared" si="10"/>
        <v>5120</v>
      </c>
      <c r="K36" s="52"/>
      <c r="L36" s="11"/>
      <c r="M36" s="52"/>
      <c r="N36" s="39"/>
      <c r="O36" s="77">
        <f t="shared" si="0"/>
        <v>35549</v>
      </c>
    </row>
    <row r="37" spans="1:15" ht="21" customHeight="1">
      <c r="A37" s="124"/>
      <c r="B37" s="102"/>
      <c r="C37" s="9" t="s">
        <v>45</v>
      </c>
      <c r="D37" s="10">
        <f t="shared" si="10"/>
        <v>49</v>
      </c>
      <c r="E37" s="10">
        <f t="shared" si="10"/>
        <v>6</v>
      </c>
      <c r="F37" s="10">
        <f t="shared" si="10"/>
        <v>20</v>
      </c>
      <c r="G37" s="10">
        <f t="shared" si="10"/>
        <v>11</v>
      </c>
      <c r="H37" s="10">
        <f t="shared" si="10"/>
        <v>26</v>
      </c>
      <c r="I37" s="10">
        <f t="shared" si="10"/>
        <v>24</v>
      </c>
      <c r="J37" s="11">
        <f t="shared" si="10"/>
        <v>61</v>
      </c>
      <c r="K37" s="52"/>
      <c r="L37" s="11"/>
      <c r="M37" s="52"/>
      <c r="N37" s="39"/>
      <c r="O37" s="76">
        <f t="shared" si="0"/>
        <v>197</v>
      </c>
    </row>
    <row r="38" spans="1:15" ht="21" customHeight="1" thickBot="1">
      <c r="A38" s="125"/>
      <c r="B38" s="103"/>
      <c r="C38" s="12" t="s">
        <v>46</v>
      </c>
      <c r="D38" s="10">
        <f t="shared" si="10"/>
        <v>4766</v>
      </c>
      <c r="E38" s="10">
        <f t="shared" si="10"/>
        <v>1658</v>
      </c>
      <c r="F38" s="10">
        <f t="shared" si="10"/>
        <v>7920</v>
      </c>
      <c r="G38" s="10">
        <f t="shared" si="10"/>
        <v>3630</v>
      </c>
      <c r="H38" s="10">
        <f t="shared" si="10"/>
        <v>6144</v>
      </c>
      <c r="I38" s="10">
        <f t="shared" si="10"/>
        <v>6447</v>
      </c>
      <c r="J38" s="11">
        <f t="shared" si="10"/>
        <v>5181</v>
      </c>
      <c r="K38" s="57"/>
      <c r="L38" s="20"/>
      <c r="M38" s="57"/>
      <c r="N38" s="40"/>
      <c r="O38" s="79">
        <f t="shared" si="0"/>
        <v>35746</v>
      </c>
    </row>
    <row r="39" spans="1:15" ht="21" customHeight="1">
      <c r="A39" s="126" t="s">
        <v>49</v>
      </c>
      <c r="B39" s="127"/>
      <c r="C39" s="6" t="s">
        <v>44</v>
      </c>
      <c r="D39" s="7">
        <v>194</v>
      </c>
      <c r="E39" s="8">
        <v>81</v>
      </c>
      <c r="F39" s="8">
        <v>247</v>
      </c>
      <c r="G39" s="8">
        <v>145</v>
      </c>
      <c r="H39" s="8">
        <v>237</v>
      </c>
      <c r="I39" s="8">
        <v>285</v>
      </c>
      <c r="J39" s="8">
        <v>232</v>
      </c>
      <c r="K39" s="58"/>
      <c r="L39" s="8"/>
      <c r="M39" s="58"/>
      <c r="N39" s="41"/>
      <c r="O39" s="75">
        <f t="shared" si="0"/>
        <v>1421</v>
      </c>
    </row>
    <row r="40" spans="1:15" ht="21" customHeight="1">
      <c r="A40" s="128"/>
      <c r="B40" s="129"/>
      <c r="C40" s="9" t="s">
        <v>45</v>
      </c>
      <c r="D40" s="10">
        <v>17</v>
      </c>
      <c r="E40" s="11">
        <v>9</v>
      </c>
      <c r="F40" s="11">
        <v>127</v>
      </c>
      <c r="G40" s="11">
        <v>31</v>
      </c>
      <c r="H40" s="11">
        <v>54</v>
      </c>
      <c r="I40" s="11">
        <v>37</v>
      </c>
      <c r="J40" s="11">
        <v>32</v>
      </c>
      <c r="K40" s="52"/>
      <c r="L40" s="11"/>
      <c r="M40" s="52"/>
      <c r="N40" s="39"/>
      <c r="O40" s="76">
        <f t="shared" si="0"/>
        <v>307</v>
      </c>
    </row>
    <row r="41" spans="1:15" ht="21" customHeight="1" thickBot="1">
      <c r="A41" s="130"/>
      <c r="B41" s="131"/>
      <c r="C41" s="12" t="s">
        <v>46</v>
      </c>
      <c r="D41" s="13">
        <f aca="true" t="shared" si="11" ref="D41:J41">SUM(D39:D40)</f>
        <v>211</v>
      </c>
      <c r="E41" s="42">
        <f t="shared" si="11"/>
        <v>90</v>
      </c>
      <c r="F41" s="42">
        <f t="shared" si="11"/>
        <v>374</v>
      </c>
      <c r="G41" s="42">
        <f t="shared" si="11"/>
        <v>176</v>
      </c>
      <c r="H41" s="42">
        <f t="shared" si="11"/>
        <v>291</v>
      </c>
      <c r="I41" s="42">
        <f t="shared" si="11"/>
        <v>322</v>
      </c>
      <c r="J41" s="42">
        <f t="shared" si="11"/>
        <v>264</v>
      </c>
      <c r="K41" s="55"/>
      <c r="L41" s="42"/>
      <c r="M41" s="55"/>
      <c r="N41" s="43"/>
      <c r="O41" s="79">
        <f t="shared" si="0"/>
        <v>1728</v>
      </c>
    </row>
    <row r="42" spans="1:15" ht="21" customHeight="1">
      <c r="A42" s="126" t="s">
        <v>50</v>
      </c>
      <c r="B42" s="127"/>
      <c r="C42" s="6" t="s">
        <v>44</v>
      </c>
      <c r="D42" s="7">
        <v>79</v>
      </c>
      <c r="E42" s="8">
        <v>40</v>
      </c>
      <c r="F42" s="8">
        <v>79</v>
      </c>
      <c r="G42" s="8">
        <v>44</v>
      </c>
      <c r="H42" s="8">
        <v>165</v>
      </c>
      <c r="I42" s="8">
        <v>154</v>
      </c>
      <c r="J42" s="8">
        <v>198</v>
      </c>
      <c r="K42" s="59"/>
      <c r="L42" s="18"/>
      <c r="M42" s="59"/>
      <c r="N42" s="44"/>
      <c r="O42" s="75">
        <f t="shared" si="0"/>
        <v>759</v>
      </c>
    </row>
    <row r="43" spans="1:15" ht="21" customHeight="1">
      <c r="A43" s="128"/>
      <c r="B43" s="129"/>
      <c r="C43" s="9" t="s">
        <v>45</v>
      </c>
      <c r="D43" s="10"/>
      <c r="E43" s="11"/>
      <c r="F43" s="11">
        <v>6</v>
      </c>
      <c r="G43" s="11"/>
      <c r="H43" s="11">
        <v>3</v>
      </c>
      <c r="I43" s="11"/>
      <c r="J43" s="11"/>
      <c r="K43" s="52"/>
      <c r="L43" s="11"/>
      <c r="M43" s="52"/>
      <c r="N43" s="39"/>
      <c r="O43" s="76">
        <f t="shared" si="0"/>
        <v>9</v>
      </c>
    </row>
    <row r="44" spans="1:15" ht="21" customHeight="1" thickBot="1">
      <c r="A44" s="130"/>
      <c r="B44" s="131"/>
      <c r="C44" s="12" t="s">
        <v>46</v>
      </c>
      <c r="D44" s="13">
        <f aca="true" t="shared" si="12" ref="D44:J44">SUM(D42:D43)</f>
        <v>79</v>
      </c>
      <c r="E44" s="13">
        <f t="shared" si="12"/>
        <v>40</v>
      </c>
      <c r="F44" s="13">
        <f t="shared" si="12"/>
        <v>85</v>
      </c>
      <c r="G44" s="13">
        <f t="shared" si="12"/>
        <v>44</v>
      </c>
      <c r="H44" s="13">
        <f t="shared" si="12"/>
        <v>168</v>
      </c>
      <c r="I44" s="13">
        <f t="shared" si="12"/>
        <v>154</v>
      </c>
      <c r="J44" s="42">
        <f t="shared" si="12"/>
        <v>198</v>
      </c>
      <c r="K44" s="57"/>
      <c r="L44" s="20"/>
      <c r="M44" s="57"/>
      <c r="N44" s="40"/>
      <c r="O44" s="79">
        <f t="shared" si="0"/>
        <v>768</v>
      </c>
    </row>
    <row r="45" spans="1:15" ht="21" customHeight="1" thickBot="1">
      <c r="A45" s="95" t="s">
        <v>51</v>
      </c>
      <c r="B45" s="96"/>
      <c r="C45" s="97"/>
      <c r="D45" s="14">
        <f>SUM(D44+D41+D38+D29+D20:D20)</f>
        <v>6024</v>
      </c>
      <c r="E45" s="15">
        <f aca="true" t="shared" si="13" ref="E45:J45">SUM(E44+E41+E38+E29+E20)</f>
        <v>2351</v>
      </c>
      <c r="F45" s="15">
        <f t="shared" si="13"/>
        <v>10175</v>
      </c>
      <c r="G45" s="15">
        <f t="shared" si="13"/>
        <v>5118</v>
      </c>
      <c r="H45" s="15">
        <f t="shared" si="13"/>
        <v>8359</v>
      </c>
      <c r="I45" s="15">
        <f t="shared" si="13"/>
        <v>9142</v>
      </c>
      <c r="J45" s="37">
        <f t="shared" si="13"/>
        <v>7390</v>
      </c>
      <c r="K45" s="37"/>
      <c r="L45" s="15"/>
      <c r="M45" s="56"/>
      <c r="N45" s="46"/>
      <c r="O45" s="84">
        <f t="shared" si="0"/>
        <v>48559</v>
      </c>
    </row>
    <row r="46" spans="1:15" ht="21" customHeight="1" thickBot="1">
      <c r="A46" s="95" t="s">
        <v>102</v>
      </c>
      <c r="B46" s="96"/>
      <c r="C46" s="97"/>
      <c r="D46" s="14">
        <v>97</v>
      </c>
      <c r="E46" s="15">
        <v>31</v>
      </c>
      <c r="F46" s="15">
        <v>204</v>
      </c>
      <c r="G46" s="15">
        <v>84</v>
      </c>
      <c r="H46" s="15">
        <v>144</v>
      </c>
      <c r="I46" s="15">
        <v>120</v>
      </c>
      <c r="J46" s="37">
        <v>103</v>
      </c>
      <c r="K46" s="37"/>
      <c r="L46" s="15"/>
      <c r="M46" s="56"/>
      <c r="N46" s="46"/>
      <c r="O46" s="84">
        <f t="shared" si="0"/>
        <v>783</v>
      </c>
    </row>
    <row r="47" spans="1:15" ht="21" customHeight="1" thickBot="1">
      <c r="A47" s="95" t="s">
        <v>52</v>
      </c>
      <c r="B47" s="96"/>
      <c r="C47" s="97"/>
      <c r="D47" s="14">
        <f aca="true" t="shared" si="14" ref="D47:J47">SUM(D45:D46)</f>
        <v>6121</v>
      </c>
      <c r="E47" s="15">
        <f t="shared" si="14"/>
        <v>2382</v>
      </c>
      <c r="F47" s="15">
        <f t="shared" si="14"/>
        <v>10379</v>
      </c>
      <c r="G47" s="15">
        <f t="shared" si="14"/>
        <v>5202</v>
      </c>
      <c r="H47" s="15">
        <f t="shared" si="14"/>
        <v>8503</v>
      </c>
      <c r="I47" s="15">
        <f t="shared" si="14"/>
        <v>9262</v>
      </c>
      <c r="J47" s="37">
        <f t="shared" si="14"/>
        <v>7493</v>
      </c>
      <c r="K47" s="37"/>
      <c r="L47" s="15"/>
      <c r="M47" s="56"/>
      <c r="N47" s="46"/>
      <c r="O47" s="84">
        <f t="shared" si="0"/>
        <v>49342</v>
      </c>
    </row>
    <row r="48" spans="1:15" ht="21" customHeight="1">
      <c r="A48" s="92" t="s">
        <v>103</v>
      </c>
      <c r="B48" s="132" t="s">
        <v>53</v>
      </c>
      <c r="C48" s="16" t="s">
        <v>54</v>
      </c>
      <c r="D48" s="17">
        <v>2167</v>
      </c>
      <c r="E48" s="18">
        <v>608</v>
      </c>
      <c r="F48" s="18">
        <v>4650</v>
      </c>
      <c r="G48" s="18">
        <v>1817</v>
      </c>
      <c r="H48" s="18">
        <v>2802</v>
      </c>
      <c r="I48" s="18">
        <v>3068</v>
      </c>
      <c r="J48" s="32">
        <v>1472</v>
      </c>
      <c r="K48" s="32"/>
      <c r="L48" s="18"/>
      <c r="M48" s="59"/>
      <c r="N48" s="44"/>
      <c r="O48" s="75">
        <f t="shared" si="0"/>
        <v>16584</v>
      </c>
    </row>
    <row r="49" spans="1:15" ht="21" customHeight="1">
      <c r="A49" s="93"/>
      <c r="B49" s="129"/>
      <c r="C49" s="9" t="s">
        <v>55</v>
      </c>
      <c r="D49" s="10">
        <v>1117</v>
      </c>
      <c r="E49" s="11">
        <v>769</v>
      </c>
      <c r="F49" s="11">
        <v>2531</v>
      </c>
      <c r="G49" s="11">
        <v>1654</v>
      </c>
      <c r="H49" s="11">
        <v>2574</v>
      </c>
      <c r="I49" s="11">
        <v>3050</v>
      </c>
      <c r="J49" s="30">
        <v>1284</v>
      </c>
      <c r="K49" s="30"/>
      <c r="L49" s="11"/>
      <c r="M49" s="52"/>
      <c r="N49" s="39"/>
      <c r="O49" s="76">
        <f t="shared" si="0"/>
        <v>12979</v>
      </c>
    </row>
    <row r="50" spans="1:15" ht="21" customHeight="1">
      <c r="A50" s="93"/>
      <c r="B50" s="129"/>
      <c r="C50" s="9" t="s">
        <v>46</v>
      </c>
      <c r="D50" s="10">
        <f aca="true" t="shared" si="15" ref="D50:J50">SUM(D48:D49)</f>
        <v>3284</v>
      </c>
      <c r="E50" s="11">
        <f t="shared" si="15"/>
        <v>1377</v>
      </c>
      <c r="F50" s="11">
        <f t="shared" si="15"/>
        <v>7181</v>
      </c>
      <c r="G50" s="11">
        <f t="shared" si="15"/>
        <v>3471</v>
      </c>
      <c r="H50" s="11">
        <f t="shared" si="15"/>
        <v>5376</v>
      </c>
      <c r="I50" s="11">
        <f t="shared" si="15"/>
        <v>6118</v>
      </c>
      <c r="J50" s="30">
        <f t="shared" si="15"/>
        <v>2756</v>
      </c>
      <c r="K50" s="30"/>
      <c r="L50" s="11"/>
      <c r="M50" s="52"/>
      <c r="N50" s="39"/>
      <c r="O50" s="76">
        <f t="shared" si="0"/>
        <v>29563</v>
      </c>
    </row>
    <row r="51" spans="1:15" ht="21" customHeight="1">
      <c r="A51" s="93"/>
      <c r="B51" s="135" t="s">
        <v>104</v>
      </c>
      <c r="C51" s="136"/>
      <c r="D51" s="10">
        <v>15</v>
      </c>
      <c r="E51" s="11">
        <v>4</v>
      </c>
      <c r="F51" s="11">
        <v>25</v>
      </c>
      <c r="G51" s="11">
        <v>15</v>
      </c>
      <c r="H51" s="11">
        <v>36</v>
      </c>
      <c r="I51" s="11">
        <v>40</v>
      </c>
      <c r="J51" s="30">
        <v>11</v>
      </c>
      <c r="K51" s="30"/>
      <c r="L51" s="11"/>
      <c r="M51" s="52"/>
      <c r="N51" s="39"/>
      <c r="O51" s="76">
        <f t="shared" si="0"/>
        <v>146</v>
      </c>
    </row>
    <row r="52" spans="1:15" ht="21" customHeight="1" thickBot="1">
      <c r="A52" s="94"/>
      <c r="B52" s="137" t="s">
        <v>105</v>
      </c>
      <c r="C52" s="138"/>
      <c r="D52" s="19">
        <v>140</v>
      </c>
      <c r="E52" s="20">
        <v>58</v>
      </c>
      <c r="F52" s="20">
        <v>187</v>
      </c>
      <c r="G52" s="20">
        <v>131</v>
      </c>
      <c r="H52" s="20">
        <v>193</v>
      </c>
      <c r="I52" s="20">
        <v>218</v>
      </c>
      <c r="J52" s="38">
        <v>99</v>
      </c>
      <c r="K52" s="38"/>
      <c r="L52" s="20"/>
      <c r="M52" s="57"/>
      <c r="N52" s="40"/>
      <c r="O52" s="79">
        <f t="shared" si="0"/>
        <v>1026</v>
      </c>
    </row>
    <row r="53" spans="1:15" ht="21" customHeight="1" thickBot="1">
      <c r="A53" s="120" t="s">
        <v>66</v>
      </c>
      <c r="B53" s="121"/>
      <c r="C53" s="122"/>
      <c r="D53" s="14">
        <f aca="true" t="shared" si="16" ref="D53:J53">SUM(D50:D52)</f>
        <v>3439</v>
      </c>
      <c r="E53" s="15">
        <f t="shared" si="16"/>
        <v>1439</v>
      </c>
      <c r="F53" s="15">
        <f t="shared" si="16"/>
        <v>7393</v>
      </c>
      <c r="G53" s="15">
        <f t="shared" si="16"/>
        <v>3617</v>
      </c>
      <c r="H53" s="15">
        <f t="shared" si="16"/>
        <v>5605</v>
      </c>
      <c r="I53" s="15">
        <f t="shared" si="16"/>
        <v>6376</v>
      </c>
      <c r="J53" s="37">
        <f t="shared" si="16"/>
        <v>2866</v>
      </c>
      <c r="K53" s="37"/>
      <c r="L53" s="15"/>
      <c r="M53" s="56"/>
      <c r="N53" s="46"/>
      <c r="O53" s="84">
        <f t="shared" si="0"/>
        <v>30735</v>
      </c>
    </row>
    <row r="54" spans="1:15" ht="23.25" customHeight="1" thickBot="1">
      <c r="A54" s="114" t="s">
        <v>142</v>
      </c>
      <c r="B54" s="115"/>
      <c r="C54" s="116"/>
      <c r="D54" s="82">
        <f>SUM(D53+D47)</f>
        <v>9560</v>
      </c>
      <c r="E54" s="83">
        <f>SUM(E53+E47)</f>
        <v>3821</v>
      </c>
      <c r="F54" s="83">
        <f>SUM(F53+F47)</f>
        <v>17772</v>
      </c>
      <c r="G54" s="83">
        <f>SUM(G47+G53)</f>
        <v>8819</v>
      </c>
      <c r="H54" s="83">
        <f>SUM(H47+H53)</f>
        <v>14108</v>
      </c>
      <c r="I54" s="83">
        <f>SUM(I53+I47)</f>
        <v>15638</v>
      </c>
      <c r="J54" s="90">
        <f>SUM(J53+J47)</f>
        <v>10359</v>
      </c>
      <c r="K54" s="90"/>
      <c r="L54" s="83"/>
      <c r="M54" s="88"/>
      <c r="N54" s="91"/>
      <c r="O54" s="81">
        <f t="shared" si="0"/>
        <v>80077</v>
      </c>
    </row>
  </sheetData>
  <mergeCells count="40">
    <mergeCell ref="K5:K8"/>
    <mergeCell ref="L5:L8"/>
    <mergeCell ref="B27:B29"/>
    <mergeCell ref="B30:B32"/>
    <mergeCell ref="I5:I8"/>
    <mergeCell ref="A5:C5"/>
    <mergeCell ref="A9:A20"/>
    <mergeCell ref="F5:F8"/>
    <mergeCell ref="A6:A8"/>
    <mergeCell ref="B6:B8"/>
    <mergeCell ref="B52:C52"/>
    <mergeCell ref="A42:B44"/>
    <mergeCell ref="A45:C45"/>
    <mergeCell ref="B18:B20"/>
    <mergeCell ref="A46:C46"/>
    <mergeCell ref="B33:B35"/>
    <mergeCell ref="B36:B38"/>
    <mergeCell ref="A21:A29"/>
    <mergeCell ref="A30:A38"/>
    <mergeCell ref="B21:B23"/>
    <mergeCell ref="A54:C54"/>
    <mergeCell ref="E5:E8"/>
    <mergeCell ref="D5:D8"/>
    <mergeCell ref="C6:C8"/>
    <mergeCell ref="A53:C53"/>
    <mergeCell ref="A48:A52"/>
    <mergeCell ref="A47:C47"/>
    <mergeCell ref="B51:C51"/>
    <mergeCell ref="A39:B41"/>
    <mergeCell ref="B48:B50"/>
    <mergeCell ref="O5:O8"/>
    <mergeCell ref="G5:G8"/>
    <mergeCell ref="H5:H8"/>
    <mergeCell ref="B24:B26"/>
    <mergeCell ref="N5:N8"/>
    <mergeCell ref="B9:B11"/>
    <mergeCell ref="B12:B14"/>
    <mergeCell ref="B15:B17"/>
    <mergeCell ref="M5:M8"/>
    <mergeCell ref="J5:J8"/>
  </mergeCells>
  <printOptions/>
  <pageMargins left="0.3937007874015748" right="0.3937007874015748" top="0.5905511811023623" bottom="0.1968503937007874" header="0.5118110236220472" footer="0.5118110236220472"/>
  <pageSetup horizontalDpi="300" verticalDpi="3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54"/>
  <sheetViews>
    <sheetView showZeros="0" workbookViewId="0" topLeftCell="A1">
      <selection activeCell="D9" sqref="D9"/>
    </sheetView>
  </sheetViews>
  <sheetFormatPr defaultColWidth="9.00390625" defaultRowHeight="13.5"/>
  <cols>
    <col min="1" max="1" width="4.00390625" style="1" customWidth="1"/>
    <col min="2" max="2" width="7.25390625" style="1" customWidth="1"/>
    <col min="3" max="3" width="9.00390625" style="1" customWidth="1"/>
    <col min="4" max="15" width="9.50390625" style="1" customWidth="1"/>
    <col min="16" max="16384" width="9.00390625" style="1" customWidth="1"/>
  </cols>
  <sheetData>
    <row r="1" ht="15" customHeight="1"/>
    <row r="2" spans="1:6" ht="15" customHeight="1">
      <c r="A2" s="21"/>
      <c r="B2" s="21"/>
      <c r="C2" s="21"/>
      <c r="D2" s="21"/>
      <c r="E2" s="21"/>
      <c r="F2" s="22"/>
    </row>
    <row r="3" spans="1:15" ht="15" customHeight="1">
      <c r="A3" s="47" t="s">
        <v>131</v>
      </c>
      <c r="C3" s="48"/>
      <c r="D3" s="5"/>
      <c r="E3" s="50"/>
      <c r="I3" s="51"/>
      <c r="J3" s="51"/>
      <c r="K3" s="51"/>
      <c r="L3" s="51"/>
      <c r="M3" s="51"/>
      <c r="N3" s="51"/>
      <c r="O3" s="23"/>
    </row>
    <row r="4" spans="9:15" ht="15" customHeight="1" thickBot="1">
      <c r="I4" s="24"/>
      <c r="J4" s="24"/>
      <c r="K4" s="24"/>
      <c r="L4" s="24"/>
      <c r="M4" s="24"/>
      <c r="N4" s="24"/>
      <c r="O4" s="24"/>
    </row>
    <row r="5" spans="1:15" ht="48" customHeight="1">
      <c r="A5" s="98" t="s">
        <v>91</v>
      </c>
      <c r="B5" s="99"/>
      <c r="C5" s="100"/>
      <c r="D5" s="158" t="s">
        <v>132</v>
      </c>
      <c r="E5" s="154" t="s">
        <v>133</v>
      </c>
      <c r="F5" s="139" t="s">
        <v>134</v>
      </c>
      <c r="G5" s="139" t="s">
        <v>135</v>
      </c>
      <c r="H5" s="139" t="s">
        <v>136</v>
      </c>
      <c r="I5" s="139" t="s">
        <v>137</v>
      </c>
      <c r="J5" s="139"/>
      <c r="K5" s="139"/>
      <c r="L5" s="139"/>
      <c r="M5" s="139"/>
      <c r="N5" s="146"/>
      <c r="O5" s="151" t="s">
        <v>22</v>
      </c>
    </row>
    <row r="6" spans="1:15" ht="13.5">
      <c r="A6" s="93" t="s">
        <v>40</v>
      </c>
      <c r="B6" s="102" t="s">
        <v>41</v>
      </c>
      <c r="C6" s="133" t="s">
        <v>42</v>
      </c>
      <c r="D6" s="159"/>
      <c r="E6" s="155"/>
      <c r="F6" s="156"/>
      <c r="G6" s="156"/>
      <c r="H6" s="156"/>
      <c r="I6" s="156"/>
      <c r="J6" s="149"/>
      <c r="K6" s="149"/>
      <c r="L6" s="149"/>
      <c r="M6" s="149"/>
      <c r="N6" s="147"/>
      <c r="O6" s="152"/>
    </row>
    <row r="7" spans="1:15" ht="13.5">
      <c r="A7" s="93"/>
      <c r="B7" s="102"/>
      <c r="C7" s="133"/>
      <c r="D7" s="159"/>
      <c r="E7" s="155"/>
      <c r="F7" s="156"/>
      <c r="G7" s="156"/>
      <c r="H7" s="156"/>
      <c r="I7" s="156"/>
      <c r="J7" s="149"/>
      <c r="K7" s="149"/>
      <c r="L7" s="149"/>
      <c r="M7" s="149"/>
      <c r="N7" s="147"/>
      <c r="O7" s="152"/>
    </row>
    <row r="8" spans="1:15" ht="18.75" customHeight="1" thickBot="1">
      <c r="A8" s="101"/>
      <c r="B8" s="103"/>
      <c r="C8" s="134"/>
      <c r="D8" s="160"/>
      <c r="E8" s="168"/>
      <c r="F8" s="157"/>
      <c r="G8" s="157"/>
      <c r="H8" s="157"/>
      <c r="I8" s="157"/>
      <c r="J8" s="150"/>
      <c r="K8" s="150"/>
      <c r="L8" s="150"/>
      <c r="M8" s="150"/>
      <c r="N8" s="148"/>
      <c r="O8" s="153"/>
    </row>
    <row r="9" spans="1:15" ht="21" customHeight="1">
      <c r="A9" s="123" t="s">
        <v>98</v>
      </c>
      <c r="B9" s="142" t="s">
        <v>43</v>
      </c>
      <c r="C9" s="6" t="s">
        <v>44</v>
      </c>
      <c r="D9" s="7">
        <v>275</v>
      </c>
      <c r="E9" s="8">
        <v>442</v>
      </c>
      <c r="F9" s="8">
        <v>222</v>
      </c>
      <c r="G9" s="8">
        <v>417</v>
      </c>
      <c r="H9" s="8">
        <v>274</v>
      </c>
      <c r="I9" s="8">
        <v>152</v>
      </c>
      <c r="J9" s="34"/>
      <c r="K9" s="8"/>
      <c r="L9" s="58"/>
      <c r="M9" s="8"/>
      <c r="N9" s="58"/>
      <c r="O9" s="75">
        <f aca="true" t="shared" si="0" ref="O9:O54">SUM(D9:N9)</f>
        <v>1782</v>
      </c>
    </row>
    <row r="10" spans="1:15" ht="21" customHeight="1">
      <c r="A10" s="124"/>
      <c r="B10" s="102"/>
      <c r="C10" s="9" t="s">
        <v>45</v>
      </c>
      <c r="D10" s="10">
        <v>62</v>
      </c>
      <c r="E10" s="11">
        <v>150</v>
      </c>
      <c r="F10" s="11">
        <v>124</v>
      </c>
      <c r="G10" s="11">
        <v>65</v>
      </c>
      <c r="H10" s="11">
        <v>215</v>
      </c>
      <c r="I10" s="11">
        <v>24</v>
      </c>
      <c r="J10" s="30"/>
      <c r="K10" s="11"/>
      <c r="L10" s="52"/>
      <c r="M10" s="11"/>
      <c r="N10" s="52"/>
      <c r="O10" s="76">
        <f t="shared" si="0"/>
        <v>640</v>
      </c>
    </row>
    <row r="11" spans="1:15" ht="21" customHeight="1">
      <c r="A11" s="124"/>
      <c r="B11" s="102"/>
      <c r="C11" s="9" t="s">
        <v>46</v>
      </c>
      <c r="D11" s="10">
        <f aca="true" t="shared" si="1" ref="D11:I11">SUM(D9:D10)</f>
        <v>337</v>
      </c>
      <c r="E11" s="11">
        <f t="shared" si="1"/>
        <v>592</v>
      </c>
      <c r="F11" s="11">
        <f t="shared" si="1"/>
        <v>346</v>
      </c>
      <c r="G11" s="11">
        <f t="shared" si="1"/>
        <v>482</v>
      </c>
      <c r="H11" s="11">
        <f t="shared" si="1"/>
        <v>489</v>
      </c>
      <c r="I11" s="11">
        <f t="shared" si="1"/>
        <v>176</v>
      </c>
      <c r="J11" s="30"/>
      <c r="K11" s="11"/>
      <c r="L11" s="52"/>
      <c r="M11" s="11"/>
      <c r="N11" s="52"/>
      <c r="O11" s="76">
        <f t="shared" si="0"/>
        <v>2422</v>
      </c>
    </row>
    <row r="12" spans="1:15" ht="21" customHeight="1">
      <c r="A12" s="124"/>
      <c r="B12" s="102" t="s">
        <v>47</v>
      </c>
      <c r="C12" s="9" t="s">
        <v>44</v>
      </c>
      <c r="D12" s="10">
        <v>613</v>
      </c>
      <c r="E12" s="11">
        <v>1141</v>
      </c>
      <c r="F12" s="11">
        <v>368</v>
      </c>
      <c r="G12" s="11">
        <v>936</v>
      </c>
      <c r="H12" s="11">
        <v>513</v>
      </c>
      <c r="I12" s="11">
        <v>293</v>
      </c>
      <c r="J12" s="30"/>
      <c r="K12" s="11"/>
      <c r="L12" s="52"/>
      <c r="M12" s="11"/>
      <c r="N12" s="52"/>
      <c r="O12" s="76">
        <f t="shared" si="0"/>
        <v>3864</v>
      </c>
    </row>
    <row r="13" spans="1:15" ht="21" customHeight="1">
      <c r="A13" s="124"/>
      <c r="B13" s="102"/>
      <c r="C13" s="9" t="s">
        <v>45</v>
      </c>
      <c r="D13" s="10">
        <v>5</v>
      </c>
      <c r="E13" s="11">
        <v>18</v>
      </c>
      <c r="F13" s="11">
        <v>1</v>
      </c>
      <c r="G13" s="11">
        <v>6</v>
      </c>
      <c r="H13" s="11">
        <v>10</v>
      </c>
      <c r="I13" s="11"/>
      <c r="J13" s="30"/>
      <c r="K13" s="11"/>
      <c r="L13" s="52"/>
      <c r="M13" s="11"/>
      <c r="N13" s="52"/>
      <c r="O13" s="76">
        <f t="shared" si="0"/>
        <v>40</v>
      </c>
    </row>
    <row r="14" spans="1:15" ht="21" customHeight="1">
      <c r="A14" s="124"/>
      <c r="B14" s="102"/>
      <c r="C14" s="9" t="s">
        <v>46</v>
      </c>
      <c r="D14" s="10">
        <f aca="true" t="shared" si="2" ref="D14:I14">SUM(D12:D13)</f>
        <v>618</v>
      </c>
      <c r="E14" s="11">
        <f t="shared" si="2"/>
        <v>1159</v>
      </c>
      <c r="F14" s="11">
        <f t="shared" si="2"/>
        <v>369</v>
      </c>
      <c r="G14" s="11">
        <f t="shared" si="2"/>
        <v>942</v>
      </c>
      <c r="H14" s="11">
        <f t="shared" si="2"/>
        <v>523</v>
      </c>
      <c r="I14" s="11">
        <f t="shared" si="2"/>
        <v>293</v>
      </c>
      <c r="J14" s="30"/>
      <c r="K14" s="11"/>
      <c r="L14" s="52"/>
      <c r="M14" s="11"/>
      <c r="N14" s="52"/>
      <c r="O14" s="76">
        <f t="shared" si="0"/>
        <v>3904</v>
      </c>
    </row>
    <row r="15" spans="1:15" ht="21" customHeight="1">
      <c r="A15" s="124"/>
      <c r="B15" s="102" t="s">
        <v>48</v>
      </c>
      <c r="C15" s="9" t="s">
        <v>44</v>
      </c>
      <c r="D15" s="10"/>
      <c r="E15" s="11"/>
      <c r="F15" s="11">
        <v>2</v>
      </c>
      <c r="G15" s="11">
        <v>3</v>
      </c>
      <c r="H15" s="11">
        <v>2</v>
      </c>
      <c r="I15" s="11">
        <v>2</v>
      </c>
      <c r="J15" s="30"/>
      <c r="K15" s="11"/>
      <c r="L15" s="52"/>
      <c r="M15" s="11"/>
      <c r="N15" s="52"/>
      <c r="O15" s="76">
        <f t="shared" si="0"/>
        <v>9</v>
      </c>
    </row>
    <row r="16" spans="1:15" ht="21" customHeight="1">
      <c r="A16" s="124"/>
      <c r="B16" s="102"/>
      <c r="C16" s="9" t="s">
        <v>45</v>
      </c>
      <c r="D16" s="10">
        <v>2</v>
      </c>
      <c r="E16" s="11">
        <v>6</v>
      </c>
      <c r="F16" s="11">
        <v>6</v>
      </c>
      <c r="G16" s="11">
        <v>2</v>
      </c>
      <c r="H16" s="11">
        <v>11</v>
      </c>
      <c r="I16" s="11"/>
      <c r="J16" s="30"/>
      <c r="K16" s="11"/>
      <c r="L16" s="52"/>
      <c r="M16" s="11"/>
      <c r="N16" s="52"/>
      <c r="O16" s="76">
        <f t="shared" si="0"/>
        <v>27</v>
      </c>
    </row>
    <row r="17" spans="1:15" ht="21" customHeight="1">
      <c r="A17" s="124"/>
      <c r="B17" s="102"/>
      <c r="C17" s="9" t="s">
        <v>46</v>
      </c>
      <c r="D17" s="10">
        <f aca="true" t="shared" si="3" ref="D17:I17">SUM(D15:D16)</f>
        <v>2</v>
      </c>
      <c r="E17" s="10">
        <f t="shared" si="3"/>
        <v>6</v>
      </c>
      <c r="F17" s="11">
        <f t="shared" si="3"/>
        <v>8</v>
      </c>
      <c r="G17" s="11">
        <f t="shared" si="3"/>
        <v>5</v>
      </c>
      <c r="H17" s="11">
        <f t="shared" si="3"/>
        <v>13</v>
      </c>
      <c r="I17" s="11">
        <f t="shared" si="3"/>
        <v>2</v>
      </c>
      <c r="J17" s="30"/>
      <c r="K17" s="11"/>
      <c r="L17" s="52"/>
      <c r="M17" s="11"/>
      <c r="N17" s="52">
        <f>SUM(N15:N16)</f>
        <v>0</v>
      </c>
      <c r="O17" s="76">
        <f t="shared" si="0"/>
        <v>36</v>
      </c>
    </row>
    <row r="18" spans="1:15" ht="21" customHeight="1">
      <c r="A18" s="124"/>
      <c r="B18" s="102" t="s">
        <v>99</v>
      </c>
      <c r="C18" s="9" t="s">
        <v>44</v>
      </c>
      <c r="D18" s="10">
        <f aca="true" t="shared" si="4" ref="D18:I20">D9+D12+D15</f>
        <v>888</v>
      </c>
      <c r="E18" s="10">
        <f t="shared" si="4"/>
        <v>1583</v>
      </c>
      <c r="F18" s="10">
        <f t="shared" si="4"/>
        <v>592</v>
      </c>
      <c r="G18" s="10">
        <f t="shared" si="4"/>
        <v>1356</v>
      </c>
      <c r="H18" s="10">
        <f t="shared" si="4"/>
        <v>789</v>
      </c>
      <c r="I18" s="10">
        <f t="shared" si="4"/>
        <v>447</v>
      </c>
      <c r="J18" s="52"/>
      <c r="K18" s="11"/>
      <c r="L18" s="52"/>
      <c r="M18" s="11"/>
      <c r="N18" s="52">
        <f>N9+N12+N15</f>
        <v>0</v>
      </c>
      <c r="O18" s="76">
        <f t="shared" si="0"/>
        <v>5655</v>
      </c>
    </row>
    <row r="19" spans="1:15" ht="21" customHeight="1">
      <c r="A19" s="124"/>
      <c r="B19" s="102"/>
      <c r="C19" s="9" t="s">
        <v>45</v>
      </c>
      <c r="D19" s="10">
        <f t="shared" si="4"/>
        <v>69</v>
      </c>
      <c r="E19" s="10">
        <f t="shared" si="4"/>
        <v>174</v>
      </c>
      <c r="F19" s="10">
        <f t="shared" si="4"/>
        <v>131</v>
      </c>
      <c r="G19" s="10">
        <f t="shared" si="4"/>
        <v>73</v>
      </c>
      <c r="H19" s="10">
        <f t="shared" si="4"/>
        <v>236</v>
      </c>
      <c r="I19" s="10">
        <f t="shared" si="4"/>
        <v>24</v>
      </c>
      <c r="J19" s="52"/>
      <c r="K19" s="11"/>
      <c r="L19" s="52"/>
      <c r="M19" s="11"/>
      <c r="N19" s="52">
        <f>N10+N13+N16</f>
        <v>0</v>
      </c>
      <c r="O19" s="76">
        <f t="shared" si="0"/>
        <v>707</v>
      </c>
    </row>
    <row r="20" spans="1:15" ht="21" customHeight="1" thickBot="1">
      <c r="A20" s="125"/>
      <c r="B20" s="103"/>
      <c r="C20" s="12" t="s">
        <v>46</v>
      </c>
      <c r="D20" s="10">
        <f t="shared" si="4"/>
        <v>957</v>
      </c>
      <c r="E20" s="10">
        <f t="shared" si="4"/>
        <v>1757</v>
      </c>
      <c r="F20" s="10">
        <f t="shared" si="4"/>
        <v>723</v>
      </c>
      <c r="G20" s="10">
        <f t="shared" si="4"/>
        <v>1429</v>
      </c>
      <c r="H20" s="10">
        <f t="shared" si="4"/>
        <v>1025</v>
      </c>
      <c r="I20" s="10">
        <f t="shared" si="4"/>
        <v>471</v>
      </c>
      <c r="J20" s="52"/>
      <c r="K20" s="11"/>
      <c r="L20" s="52"/>
      <c r="M20" s="11"/>
      <c r="N20" s="52">
        <f>N11+N14+N17</f>
        <v>0</v>
      </c>
      <c r="O20" s="76">
        <f t="shared" si="0"/>
        <v>6362</v>
      </c>
    </row>
    <row r="21" spans="1:15" ht="21" customHeight="1">
      <c r="A21" s="123" t="s">
        <v>100</v>
      </c>
      <c r="B21" s="142" t="s">
        <v>43</v>
      </c>
      <c r="C21" s="6" t="s">
        <v>44</v>
      </c>
      <c r="D21" s="7">
        <v>1</v>
      </c>
      <c r="E21" s="8">
        <v>3</v>
      </c>
      <c r="F21" s="8">
        <v>2</v>
      </c>
      <c r="G21" s="8">
        <v>15</v>
      </c>
      <c r="H21" s="8">
        <v>4</v>
      </c>
      <c r="I21" s="8">
        <v>1</v>
      </c>
      <c r="J21" s="34"/>
      <c r="K21" s="8"/>
      <c r="L21" s="58"/>
      <c r="M21" s="8"/>
      <c r="N21" s="58"/>
      <c r="O21" s="75">
        <f t="shared" si="0"/>
        <v>26</v>
      </c>
    </row>
    <row r="22" spans="1:15" ht="21" customHeight="1">
      <c r="A22" s="124"/>
      <c r="B22" s="102"/>
      <c r="C22" s="9" t="s">
        <v>45</v>
      </c>
      <c r="D22" s="10">
        <v>27</v>
      </c>
      <c r="E22" s="11">
        <v>30</v>
      </c>
      <c r="F22" s="11"/>
      <c r="G22" s="11"/>
      <c r="H22" s="11">
        <v>7</v>
      </c>
      <c r="I22" s="11"/>
      <c r="J22" s="30"/>
      <c r="K22" s="11"/>
      <c r="L22" s="52"/>
      <c r="M22" s="11"/>
      <c r="N22" s="52"/>
      <c r="O22" s="76">
        <f t="shared" si="0"/>
        <v>64</v>
      </c>
    </row>
    <row r="23" spans="1:15" ht="21" customHeight="1">
      <c r="A23" s="124"/>
      <c r="B23" s="102"/>
      <c r="C23" s="9" t="s">
        <v>46</v>
      </c>
      <c r="D23" s="10">
        <f aca="true" t="shared" si="5" ref="D23:I23">SUM(D21:D22)</f>
        <v>28</v>
      </c>
      <c r="E23" s="10">
        <f t="shared" si="5"/>
        <v>33</v>
      </c>
      <c r="F23" s="10">
        <f t="shared" si="5"/>
        <v>2</v>
      </c>
      <c r="G23" s="10">
        <f t="shared" si="5"/>
        <v>15</v>
      </c>
      <c r="H23" s="10">
        <f t="shared" si="5"/>
        <v>11</v>
      </c>
      <c r="I23" s="10">
        <f t="shared" si="5"/>
        <v>1</v>
      </c>
      <c r="J23" s="52"/>
      <c r="K23" s="11"/>
      <c r="L23" s="52"/>
      <c r="M23" s="11"/>
      <c r="N23" s="52"/>
      <c r="O23" s="76">
        <f t="shared" si="0"/>
        <v>90</v>
      </c>
    </row>
    <row r="24" spans="1:15" ht="21" customHeight="1">
      <c r="A24" s="124"/>
      <c r="B24" s="102" t="s">
        <v>47</v>
      </c>
      <c r="C24" s="9" t="s">
        <v>44</v>
      </c>
      <c r="D24" s="10">
        <v>18</v>
      </c>
      <c r="E24" s="11">
        <v>33</v>
      </c>
      <c r="F24" s="11">
        <v>14</v>
      </c>
      <c r="G24" s="11">
        <v>20</v>
      </c>
      <c r="H24" s="11">
        <v>18</v>
      </c>
      <c r="I24" s="11">
        <v>17</v>
      </c>
      <c r="J24" s="30"/>
      <c r="K24" s="11"/>
      <c r="L24" s="52"/>
      <c r="M24" s="11"/>
      <c r="N24" s="52"/>
      <c r="O24" s="76">
        <f t="shared" si="0"/>
        <v>120</v>
      </c>
    </row>
    <row r="25" spans="1:15" ht="21" customHeight="1">
      <c r="A25" s="124"/>
      <c r="B25" s="102"/>
      <c r="C25" s="9" t="s">
        <v>45</v>
      </c>
      <c r="D25" s="10">
        <v>8</v>
      </c>
      <c r="E25" s="11">
        <v>2</v>
      </c>
      <c r="F25" s="11"/>
      <c r="G25" s="11"/>
      <c r="H25" s="11">
        <v>5</v>
      </c>
      <c r="I25" s="11"/>
      <c r="J25" s="30"/>
      <c r="K25" s="11"/>
      <c r="L25" s="52"/>
      <c r="M25" s="11"/>
      <c r="N25" s="52"/>
      <c r="O25" s="76">
        <f t="shared" si="0"/>
        <v>15</v>
      </c>
    </row>
    <row r="26" spans="1:15" ht="21" customHeight="1">
      <c r="A26" s="124"/>
      <c r="B26" s="102"/>
      <c r="C26" s="9" t="s">
        <v>46</v>
      </c>
      <c r="D26" s="10">
        <f aca="true" t="shared" si="6" ref="D26:I26">SUM(D24:D25)</f>
        <v>26</v>
      </c>
      <c r="E26" s="11">
        <f t="shared" si="6"/>
        <v>35</v>
      </c>
      <c r="F26" s="11">
        <f t="shared" si="6"/>
        <v>14</v>
      </c>
      <c r="G26" s="11">
        <f t="shared" si="6"/>
        <v>20</v>
      </c>
      <c r="H26" s="11">
        <f t="shared" si="6"/>
        <v>23</v>
      </c>
      <c r="I26" s="11">
        <f t="shared" si="6"/>
        <v>17</v>
      </c>
      <c r="J26" s="30"/>
      <c r="K26" s="11"/>
      <c r="L26" s="52"/>
      <c r="M26" s="11"/>
      <c r="N26" s="52">
        <f>SUM(N24:N25)</f>
        <v>0</v>
      </c>
      <c r="O26" s="76">
        <f t="shared" si="0"/>
        <v>135</v>
      </c>
    </row>
    <row r="27" spans="1:15" ht="21" customHeight="1">
      <c r="A27" s="124"/>
      <c r="B27" s="102" t="s">
        <v>99</v>
      </c>
      <c r="C27" s="9" t="s">
        <v>44</v>
      </c>
      <c r="D27" s="10">
        <f aca="true" t="shared" si="7" ref="D27:I29">D21+D24</f>
        <v>19</v>
      </c>
      <c r="E27" s="10">
        <f t="shared" si="7"/>
        <v>36</v>
      </c>
      <c r="F27" s="10">
        <f t="shared" si="7"/>
        <v>16</v>
      </c>
      <c r="G27" s="10">
        <f t="shared" si="7"/>
        <v>35</v>
      </c>
      <c r="H27" s="10">
        <f t="shared" si="7"/>
        <v>22</v>
      </c>
      <c r="I27" s="10">
        <f t="shared" si="7"/>
        <v>18</v>
      </c>
      <c r="J27" s="52"/>
      <c r="K27" s="11"/>
      <c r="L27" s="52"/>
      <c r="M27" s="11"/>
      <c r="N27" s="52">
        <f>N21+N24</f>
        <v>0</v>
      </c>
      <c r="O27" s="76">
        <f t="shared" si="0"/>
        <v>146</v>
      </c>
    </row>
    <row r="28" spans="1:15" ht="21" customHeight="1">
      <c r="A28" s="124"/>
      <c r="B28" s="102"/>
      <c r="C28" s="9" t="s">
        <v>45</v>
      </c>
      <c r="D28" s="10">
        <f t="shared" si="7"/>
        <v>35</v>
      </c>
      <c r="E28" s="10">
        <f t="shared" si="7"/>
        <v>32</v>
      </c>
      <c r="F28" s="10">
        <f t="shared" si="7"/>
        <v>0</v>
      </c>
      <c r="G28" s="10">
        <f t="shared" si="7"/>
        <v>0</v>
      </c>
      <c r="H28" s="10">
        <f t="shared" si="7"/>
        <v>12</v>
      </c>
      <c r="I28" s="10">
        <f t="shared" si="7"/>
        <v>0</v>
      </c>
      <c r="J28" s="52"/>
      <c r="K28" s="11"/>
      <c r="L28" s="52"/>
      <c r="M28" s="11"/>
      <c r="N28" s="52">
        <f>N22+N25</f>
        <v>0</v>
      </c>
      <c r="O28" s="76">
        <f t="shared" si="0"/>
        <v>79</v>
      </c>
    </row>
    <row r="29" spans="1:15" ht="21" customHeight="1" thickBot="1">
      <c r="A29" s="125"/>
      <c r="B29" s="103"/>
      <c r="C29" s="12" t="s">
        <v>46</v>
      </c>
      <c r="D29" s="10">
        <f t="shared" si="7"/>
        <v>54</v>
      </c>
      <c r="E29" s="10">
        <f t="shared" si="7"/>
        <v>68</v>
      </c>
      <c r="F29" s="10">
        <f t="shared" si="7"/>
        <v>16</v>
      </c>
      <c r="G29" s="10">
        <f t="shared" si="7"/>
        <v>35</v>
      </c>
      <c r="H29" s="10">
        <f t="shared" si="7"/>
        <v>34</v>
      </c>
      <c r="I29" s="10">
        <f t="shared" si="7"/>
        <v>18</v>
      </c>
      <c r="J29" s="52"/>
      <c r="K29" s="11"/>
      <c r="L29" s="52"/>
      <c r="M29" s="11"/>
      <c r="N29" s="52">
        <f>N23+N26</f>
        <v>0</v>
      </c>
      <c r="O29" s="76">
        <f t="shared" si="0"/>
        <v>225</v>
      </c>
    </row>
    <row r="30" spans="1:15" ht="21" customHeight="1">
      <c r="A30" s="123" t="s">
        <v>101</v>
      </c>
      <c r="B30" s="142" t="s">
        <v>43</v>
      </c>
      <c r="C30" s="6" t="s">
        <v>44</v>
      </c>
      <c r="D30" s="7">
        <v>1330</v>
      </c>
      <c r="E30" s="8">
        <v>2182</v>
      </c>
      <c r="F30" s="8">
        <v>782</v>
      </c>
      <c r="G30" s="8">
        <v>2353</v>
      </c>
      <c r="H30" s="8">
        <v>1527</v>
      </c>
      <c r="I30" s="8">
        <v>369</v>
      </c>
      <c r="J30" s="34"/>
      <c r="K30" s="8"/>
      <c r="L30" s="58"/>
      <c r="M30" s="8"/>
      <c r="N30" s="58"/>
      <c r="O30" s="75">
        <f t="shared" si="0"/>
        <v>8543</v>
      </c>
    </row>
    <row r="31" spans="1:15" ht="21" customHeight="1">
      <c r="A31" s="124"/>
      <c r="B31" s="102"/>
      <c r="C31" s="9" t="s">
        <v>45</v>
      </c>
      <c r="D31" s="10">
        <v>4</v>
      </c>
      <c r="E31" s="11">
        <v>3</v>
      </c>
      <c r="F31" s="11">
        <v>1</v>
      </c>
      <c r="G31" s="11">
        <v>2</v>
      </c>
      <c r="H31" s="11">
        <v>3</v>
      </c>
      <c r="I31" s="11"/>
      <c r="J31" s="30"/>
      <c r="K31" s="11"/>
      <c r="L31" s="52"/>
      <c r="M31" s="11"/>
      <c r="N31" s="52"/>
      <c r="O31" s="76">
        <f t="shared" si="0"/>
        <v>13</v>
      </c>
    </row>
    <row r="32" spans="1:15" ht="21" customHeight="1">
      <c r="A32" s="124"/>
      <c r="B32" s="102"/>
      <c r="C32" s="9" t="s">
        <v>46</v>
      </c>
      <c r="D32" s="10">
        <f aca="true" t="shared" si="8" ref="D32:I32">D30+D31</f>
        <v>1334</v>
      </c>
      <c r="E32" s="10">
        <f t="shared" si="8"/>
        <v>2185</v>
      </c>
      <c r="F32" s="10">
        <f t="shared" si="8"/>
        <v>783</v>
      </c>
      <c r="G32" s="10">
        <f t="shared" si="8"/>
        <v>2355</v>
      </c>
      <c r="H32" s="10">
        <f t="shared" si="8"/>
        <v>1530</v>
      </c>
      <c r="I32" s="10">
        <f t="shared" si="8"/>
        <v>369</v>
      </c>
      <c r="J32" s="52"/>
      <c r="K32" s="11"/>
      <c r="L32" s="52"/>
      <c r="M32" s="11"/>
      <c r="N32" s="52">
        <f>N30+N31</f>
        <v>0</v>
      </c>
      <c r="O32" s="76">
        <f t="shared" si="0"/>
        <v>8556</v>
      </c>
    </row>
    <row r="33" spans="1:15" ht="21" customHeight="1">
      <c r="A33" s="124"/>
      <c r="B33" s="102" t="s">
        <v>47</v>
      </c>
      <c r="C33" s="9" t="s">
        <v>44</v>
      </c>
      <c r="D33" s="10">
        <v>2362</v>
      </c>
      <c r="E33" s="11">
        <v>4141</v>
      </c>
      <c r="F33" s="11">
        <v>1331</v>
      </c>
      <c r="G33" s="11">
        <v>4392</v>
      </c>
      <c r="H33" s="11">
        <v>3233</v>
      </c>
      <c r="I33" s="11">
        <v>697</v>
      </c>
      <c r="J33" s="30"/>
      <c r="K33" s="11"/>
      <c r="L33" s="52"/>
      <c r="M33" s="11"/>
      <c r="N33" s="52"/>
      <c r="O33" s="76">
        <f t="shared" si="0"/>
        <v>16156</v>
      </c>
    </row>
    <row r="34" spans="1:15" ht="21" customHeight="1">
      <c r="A34" s="124"/>
      <c r="B34" s="102"/>
      <c r="C34" s="9" t="s">
        <v>45</v>
      </c>
      <c r="D34" s="10">
        <v>22</v>
      </c>
      <c r="E34" s="11">
        <v>25</v>
      </c>
      <c r="F34" s="11">
        <v>10</v>
      </c>
      <c r="G34" s="11">
        <v>15</v>
      </c>
      <c r="H34" s="11">
        <v>10</v>
      </c>
      <c r="I34" s="11"/>
      <c r="J34" s="30"/>
      <c r="K34" s="11"/>
      <c r="L34" s="52"/>
      <c r="M34" s="11"/>
      <c r="N34" s="52"/>
      <c r="O34" s="76">
        <f t="shared" si="0"/>
        <v>82</v>
      </c>
    </row>
    <row r="35" spans="1:15" ht="21" customHeight="1">
      <c r="A35" s="124"/>
      <c r="B35" s="102"/>
      <c r="C35" s="9" t="s">
        <v>46</v>
      </c>
      <c r="D35" s="10">
        <f aca="true" t="shared" si="9" ref="D35:I35">SUM(D33:D34)</f>
        <v>2384</v>
      </c>
      <c r="E35" s="11">
        <f t="shared" si="9"/>
        <v>4166</v>
      </c>
      <c r="F35" s="11">
        <f t="shared" si="9"/>
        <v>1341</v>
      </c>
      <c r="G35" s="11">
        <f t="shared" si="9"/>
        <v>4407</v>
      </c>
      <c r="H35" s="11">
        <f t="shared" si="9"/>
        <v>3243</v>
      </c>
      <c r="I35" s="11">
        <f t="shared" si="9"/>
        <v>697</v>
      </c>
      <c r="J35" s="30"/>
      <c r="K35" s="11"/>
      <c r="L35" s="52"/>
      <c r="M35" s="11"/>
      <c r="N35" s="52"/>
      <c r="O35" s="76">
        <f t="shared" si="0"/>
        <v>16238</v>
      </c>
    </row>
    <row r="36" spans="1:15" ht="21" customHeight="1">
      <c r="A36" s="124"/>
      <c r="B36" s="102" t="s">
        <v>99</v>
      </c>
      <c r="C36" s="9" t="s">
        <v>44</v>
      </c>
      <c r="D36" s="10">
        <f aca="true" t="shared" si="10" ref="D36:I38">D30+D33</f>
        <v>3692</v>
      </c>
      <c r="E36" s="10">
        <f t="shared" si="10"/>
        <v>6323</v>
      </c>
      <c r="F36" s="10">
        <f t="shared" si="10"/>
        <v>2113</v>
      </c>
      <c r="G36" s="10">
        <f t="shared" si="10"/>
        <v>6745</v>
      </c>
      <c r="H36" s="10">
        <f t="shared" si="10"/>
        <v>4760</v>
      </c>
      <c r="I36" s="10">
        <f t="shared" si="10"/>
        <v>1066</v>
      </c>
      <c r="J36" s="52"/>
      <c r="K36" s="11"/>
      <c r="L36" s="52"/>
      <c r="M36" s="11"/>
      <c r="N36" s="52">
        <f>N30+N33</f>
        <v>0</v>
      </c>
      <c r="O36" s="76">
        <f t="shared" si="0"/>
        <v>24699</v>
      </c>
    </row>
    <row r="37" spans="1:15" ht="21" customHeight="1">
      <c r="A37" s="124"/>
      <c r="B37" s="102"/>
      <c r="C37" s="9" t="s">
        <v>45</v>
      </c>
      <c r="D37" s="10">
        <f t="shared" si="10"/>
        <v>26</v>
      </c>
      <c r="E37" s="10">
        <f t="shared" si="10"/>
        <v>28</v>
      </c>
      <c r="F37" s="10">
        <f t="shared" si="10"/>
        <v>11</v>
      </c>
      <c r="G37" s="10">
        <f t="shared" si="10"/>
        <v>17</v>
      </c>
      <c r="H37" s="10">
        <f t="shared" si="10"/>
        <v>13</v>
      </c>
      <c r="I37" s="10">
        <f t="shared" si="10"/>
        <v>0</v>
      </c>
      <c r="J37" s="52"/>
      <c r="K37" s="11"/>
      <c r="L37" s="52"/>
      <c r="M37" s="11"/>
      <c r="N37" s="52">
        <f>N31+N34</f>
        <v>0</v>
      </c>
      <c r="O37" s="76">
        <f t="shared" si="0"/>
        <v>95</v>
      </c>
    </row>
    <row r="38" spans="1:15" ht="21" customHeight="1" thickBot="1">
      <c r="A38" s="125"/>
      <c r="B38" s="103"/>
      <c r="C38" s="12" t="s">
        <v>46</v>
      </c>
      <c r="D38" s="10">
        <f t="shared" si="10"/>
        <v>3718</v>
      </c>
      <c r="E38" s="10">
        <f t="shared" si="10"/>
        <v>6351</v>
      </c>
      <c r="F38" s="10">
        <f t="shared" si="10"/>
        <v>2124</v>
      </c>
      <c r="G38" s="10">
        <f t="shared" si="10"/>
        <v>6762</v>
      </c>
      <c r="H38" s="10">
        <f t="shared" si="10"/>
        <v>4773</v>
      </c>
      <c r="I38" s="10">
        <f t="shared" si="10"/>
        <v>1066</v>
      </c>
      <c r="J38" s="52"/>
      <c r="K38" s="11"/>
      <c r="L38" s="52"/>
      <c r="M38" s="11"/>
      <c r="N38" s="52">
        <f>N32+N35</f>
        <v>0</v>
      </c>
      <c r="O38" s="76">
        <f t="shared" si="0"/>
        <v>24794</v>
      </c>
    </row>
    <row r="39" spans="1:15" ht="21" customHeight="1">
      <c r="A39" s="126" t="s">
        <v>49</v>
      </c>
      <c r="B39" s="127"/>
      <c r="C39" s="6" t="s">
        <v>44</v>
      </c>
      <c r="D39" s="7">
        <v>177</v>
      </c>
      <c r="E39" s="8">
        <v>228</v>
      </c>
      <c r="F39" s="8">
        <v>90</v>
      </c>
      <c r="G39" s="8">
        <v>209</v>
      </c>
      <c r="H39" s="8">
        <v>146</v>
      </c>
      <c r="I39" s="8">
        <v>51</v>
      </c>
      <c r="J39" s="34"/>
      <c r="K39" s="8"/>
      <c r="L39" s="58"/>
      <c r="M39" s="8"/>
      <c r="N39" s="58"/>
      <c r="O39" s="84">
        <f t="shared" si="0"/>
        <v>901</v>
      </c>
    </row>
    <row r="40" spans="1:15" ht="21" customHeight="1">
      <c r="A40" s="128"/>
      <c r="B40" s="129"/>
      <c r="C40" s="9" t="s">
        <v>45</v>
      </c>
      <c r="D40" s="10">
        <v>45</v>
      </c>
      <c r="E40" s="11">
        <v>94</v>
      </c>
      <c r="F40" s="11">
        <v>69</v>
      </c>
      <c r="G40" s="11">
        <v>12</v>
      </c>
      <c r="H40" s="11">
        <v>46</v>
      </c>
      <c r="I40" s="11"/>
      <c r="J40" s="30"/>
      <c r="K40" s="11"/>
      <c r="L40" s="52"/>
      <c r="M40" s="11"/>
      <c r="N40" s="52"/>
      <c r="O40" s="76">
        <f t="shared" si="0"/>
        <v>266</v>
      </c>
    </row>
    <row r="41" spans="1:15" ht="21" customHeight="1" thickBot="1">
      <c r="A41" s="130"/>
      <c r="B41" s="131"/>
      <c r="C41" s="12" t="s">
        <v>46</v>
      </c>
      <c r="D41" s="13">
        <f aca="true" t="shared" si="11" ref="D41:I41">SUM(D39:D40)</f>
        <v>222</v>
      </c>
      <c r="E41" s="42">
        <f t="shared" si="11"/>
        <v>322</v>
      </c>
      <c r="F41" s="42">
        <f t="shared" si="11"/>
        <v>159</v>
      </c>
      <c r="G41" s="42">
        <f t="shared" si="11"/>
        <v>221</v>
      </c>
      <c r="H41" s="42">
        <f t="shared" si="11"/>
        <v>192</v>
      </c>
      <c r="I41" s="42">
        <f t="shared" si="11"/>
        <v>51</v>
      </c>
      <c r="J41" s="53"/>
      <c r="K41" s="42"/>
      <c r="L41" s="55"/>
      <c r="M41" s="42"/>
      <c r="N41" s="55"/>
      <c r="O41" s="76">
        <f t="shared" si="0"/>
        <v>1167</v>
      </c>
    </row>
    <row r="42" spans="1:15" ht="21" customHeight="1">
      <c r="A42" s="126" t="s">
        <v>50</v>
      </c>
      <c r="B42" s="127"/>
      <c r="C42" s="6" t="s">
        <v>44</v>
      </c>
      <c r="D42" s="7">
        <v>52</v>
      </c>
      <c r="E42" s="8">
        <v>69</v>
      </c>
      <c r="F42" s="8">
        <v>52</v>
      </c>
      <c r="G42" s="8">
        <v>63</v>
      </c>
      <c r="H42" s="8">
        <v>61</v>
      </c>
      <c r="I42" s="8">
        <v>40</v>
      </c>
      <c r="J42" s="34"/>
      <c r="K42" s="8"/>
      <c r="L42" s="58"/>
      <c r="M42" s="8"/>
      <c r="N42" s="58"/>
      <c r="O42" s="75">
        <f t="shared" si="0"/>
        <v>337</v>
      </c>
    </row>
    <row r="43" spans="1:15" ht="21" customHeight="1">
      <c r="A43" s="128"/>
      <c r="B43" s="129"/>
      <c r="C43" s="9" t="s">
        <v>45</v>
      </c>
      <c r="D43" s="10"/>
      <c r="E43" s="11"/>
      <c r="F43" s="11"/>
      <c r="G43" s="11"/>
      <c r="H43" s="11"/>
      <c r="I43" s="11"/>
      <c r="J43" s="30"/>
      <c r="K43" s="11"/>
      <c r="L43" s="52"/>
      <c r="M43" s="11"/>
      <c r="N43" s="52"/>
      <c r="O43" s="76">
        <f t="shared" si="0"/>
        <v>0</v>
      </c>
    </row>
    <row r="44" spans="1:15" ht="21" customHeight="1" thickBot="1">
      <c r="A44" s="130"/>
      <c r="B44" s="131"/>
      <c r="C44" s="12" t="s">
        <v>46</v>
      </c>
      <c r="D44" s="13">
        <f aca="true" t="shared" si="12" ref="D44:I44">SUM(D42:D43)</f>
        <v>52</v>
      </c>
      <c r="E44" s="13">
        <f t="shared" si="12"/>
        <v>69</v>
      </c>
      <c r="F44" s="13">
        <f t="shared" si="12"/>
        <v>52</v>
      </c>
      <c r="G44" s="13">
        <f t="shared" si="12"/>
        <v>63</v>
      </c>
      <c r="H44" s="13">
        <f t="shared" si="12"/>
        <v>61</v>
      </c>
      <c r="I44" s="13">
        <f t="shared" si="12"/>
        <v>40</v>
      </c>
      <c r="J44" s="55"/>
      <c r="K44" s="42"/>
      <c r="L44" s="55"/>
      <c r="M44" s="42"/>
      <c r="N44" s="55">
        <f>SUM(N42:N43)</f>
        <v>0</v>
      </c>
      <c r="O44" s="77">
        <f t="shared" si="0"/>
        <v>337</v>
      </c>
    </row>
    <row r="45" spans="1:15" ht="21" customHeight="1" thickBot="1">
      <c r="A45" s="95" t="s">
        <v>51</v>
      </c>
      <c r="B45" s="96"/>
      <c r="C45" s="97"/>
      <c r="D45" s="14">
        <f aca="true" t="shared" si="13" ref="D45:I45">SUM(D44+D41+D38+D29+D20)</f>
        <v>5003</v>
      </c>
      <c r="E45" s="15">
        <f t="shared" si="13"/>
        <v>8567</v>
      </c>
      <c r="F45" s="15">
        <f t="shared" si="13"/>
        <v>3074</v>
      </c>
      <c r="G45" s="15">
        <f t="shared" si="13"/>
        <v>8510</v>
      </c>
      <c r="H45" s="15">
        <f t="shared" si="13"/>
        <v>6085</v>
      </c>
      <c r="I45" s="15">
        <f t="shared" si="13"/>
        <v>1646</v>
      </c>
      <c r="J45" s="37"/>
      <c r="K45" s="15"/>
      <c r="L45" s="56"/>
      <c r="M45" s="15"/>
      <c r="N45" s="56"/>
      <c r="O45" s="81">
        <f t="shared" si="0"/>
        <v>32885</v>
      </c>
    </row>
    <row r="46" spans="1:15" ht="21" customHeight="1" thickBot="1">
      <c r="A46" s="95" t="s">
        <v>102</v>
      </c>
      <c r="B46" s="96"/>
      <c r="C46" s="97"/>
      <c r="D46" s="14">
        <v>87</v>
      </c>
      <c r="E46" s="15">
        <v>99</v>
      </c>
      <c r="F46" s="15">
        <v>22</v>
      </c>
      <c r="G46" s="15">
        <v>155</v>
      </c>
      <c r="H46" s="15">
        <v>74</v>
      </c>
      <c r="I46" s="15">
        <v>29</v>
      </c>
      <c r="J46" s="37"/>
      <c r="K46" s="15"/>
      <c r="L46" s="56"/>
      <c r="M46" s="15"/>
      <c r="N46" s="56"/>
      <c r="O46" s="77">
        <f t="shared" si="0"/>
        <v>466</v>
      </c>
    </row>
    <row r="47" spans="1:15" ht="21" customHeight="1" thickBot="1">
      <c r="A47" s="95" t="s">
        <v>52</v>
      </c>
      <c r="B47" s="96"/>
      <c r="C47" s="97"/>
      <c r="D47" s="14">
        <f aca="true" t="shared" si="14" ref="D47:I47">SUM(D45:D46)</f>
        <v>5090</v>
      </c>
      <c r="E47" s="15">
        <f t="shared" si="14"/>
        <v>8666</v>
      </c>
      <c r="F47" s="15">
        <f t="shared" si="14"/>
        <v>3096</v>
      </c>
      <c r="G47" s="15">
        <f t="shared" si="14"/>
        <v>8665</v>
      </c>
      <c r="H47" s="15">
        <f t="shared" si="14"/>
        <v>6159</v>
      </c>
      <c r="I47" s="15">
        <f t="shared" si="14"/>
        <v>1675</v>
      </c>
      <c r="J47" s="37"/>
      <c r="K47" s="15"/>
      <c r="L47" s="56"/>
      <c r="M47" s="15"/>
      <c r="N47" s="56"/>
      <c r="O47" s="81">
        <f t="shared" si="0"/>
        <v>33351</v>
      </c>
    </row>
    <row r="48" spans="1:15" ht="21" customHeight="1">
      <c r="A48" s="92" t="s">
        <v>103</v>
      </c>
      <c r="B48" s="132" t="s">
        <v>53</v>
      </c>
      <c r="C48" s="16" t="s">
        <v>54</v>
      </c>
      <c r="D48" s="17">
        <v>2063</v>
      </c>
      <c r="E48" s="18">
        <v>3669</v>
      </c>
      <c r="F48" s="18">
        <v>1181</v>
      </c>
      <c r="G48" s="18">
        <v>3671</v>
      </c>
      <c r="H48" s="18">
        <v>2777</v>
      </c>
      <c r="I48" s="18">
        <v>550</v>
      </c>
      <c r="J48" s="32"/>
      <c r="K48" s="18"/>
      <c r="L48" s="59"/>
      <c r="M48" s="18"/>
      <c r="N48" s="59"/>
      <c r="O48" s="79">
        <f t="shared" si="0"/>
        <v>13911</v>
      </c>
    </row>
    <row r="49" spans="1:15" ht="21" customHeight="1">
      <c r="A49" s="93"/>
      <c r="B49" s="129"/>
      <c r="C49" s="9" t="s">
        <v>55</v>
      </c>
      <c r="D49" s="10">
        <v>2473</v>
      </c>
      <c r="E49" s="11">
        <v>3408</v>
      </c>
      <c r="F49" s="11">
        <v>1778</v>
      </c>
      <c r="G49" s="11">
        <v>3723</v>
      </c>
      <c r="H49" s="11">
        <v>1360</v>
      </c>
      <c r="I49" s="11">
        <v>947</v>
      </c>
      <c r="J49" s="30"/>
      <c r="K49" s="11"/>
      <c r="L49" s="52"/>
      <c r="M49" s="11"/>
      <c r="N49" s="52"/>
      <c r="O49" s="79">
        <f t="shared" si="0"/>
        <v>13689</v>
      </c>
    </row>
    <row r="50" spans="1:15" ht="21" customHeight="1">
      <c r="A50" s="93"/>
      <c r="B50" s="129"/>
      <c r="C50" s="9" t="s">
        <v>46</v>
      </c>
      <c r="D50" s="10">
        <f aca="true" t="shared" si="15" ref="D50:I50">SUM(D48:D49)</f>
        <v>4536</v>
      </c>
      <c r="E50" s="10">
        <f t="shared" si="15"/>
        <v>7077</v>
      </c>
      <c r="F50" s="10">
        <f t="shared" si="15"/>
        <v>2959</v>
      </c>
      <c r="G50" s="10">
        <f t="shared" si="15"/>
        <v>7394</v>
      </c>
      <c r="H50" s="10">
        <f t="shared" si="15"/>
        <v>4137</v>
      </c>
      <c r="I50" s="10">
        <f t="shared" si="15"/>
        <v>1497</v>
      </c>
      <c r="J50" s="52"/>
      <c r="K50" s="11"/>
      <c r="L50" s="52"/>
      <c r="M50" s="11"/>
      <c r="N50" s="52">
        <f>SUM(N48:N49)</f>
        <v>0</v>
      </c>
      <c r="O50" s="79">
        <f t="shared" si="0"/>
        <v>27600</v>
      </c>
    </row>
    <row r="51" spans="1:15" ht="21" customHeight="1">
      <c r="A51" s="93"/>
      <c r="B51" s="135" t="s">
        <v>104</v>
      </c>
      <c r="C51" s="136"/>
      <c r="D51" s="10">
        <v>21</v>
      </c>
      <c r="E51" s="11">
        <v>30</v>
      </c>
      <c r="F51" s="11">
        <v>17</v>
      </c>
      <c r="G51" s="11">
        <v>23</v>
      </c>
      <c r="H51" s="11">
        <v>13</v>
      </c>
      <c r="I51" s="11">
        <v>5</v>
      </c>
      <c r="J51" s="30"/>
      <c r="K51" s="11"/>
      <c r="L51" s="52"/>
      <c r="M51" s="11"/>
      <c r="N51" s="52"/>
      <c r="O51" s="79">
        <f t="shared" si="0"/>
        <v>109</v>
      </c>
    </row>
    <row r="52" spans="1:15" ht="21" customHeight="1" thickBot="1">
      <c r="A52" s="94"/>
      <c r="B52" s="137" t="s">
        <v>105</v>
      </c>
      <c r="C52" s="138"/>
      <c r="D52" s="19">
        <v>122</v>
      </c>
      <c r="E52" s="20">
        <v>178</v>
      </c>
      <c r="F52" s="20">
        <v>61</v>
      </c>
      <c r="G52" s="20">
        <v>219</v>
      </c>
      <c r="H52" s="20">
        <v>99</v>
      </c>
      <c r="I52" s="20">
        <v>39</v>
      </c>
      <c r="J52" s="38"/>
      <c r="K52" s="20"/>
      <c r="L52" s="57"/>
      <c r="M52" s="20"/>
      <c r="N52" s="57"/>
      <c r="O52" s="77">
        <f t="shared" si="0"/>
        <v>718</v>
      </c>
    </row>
    <row r="53" spans="1:15" ht="21" customHeight="1" thickBot="1">
      <c r="A53" s="120" t="s">
        <v>66</v>
      </c>
      <c r="B53" s="121"/>
      <c r="C53" s="122"/>
      <c r="D53" s="14">
        <f aca="true" t="shared" si="16" ref="D53:I53">SUM(D50:D52)</f>
        <v>4679</v>
      </c>
      <c r="E53" s="14">
        <f t="shared" si="16"/>
        <v>7285</v>
      </c>
      <c r="F53" s="15">
        <f t="shared" si="16"/>
        <v>3037</v>
      </c>
      <c r="G53" s="15">
        <f t="shared" si="16"/>
        <v>7636</v>
      </c>
      <c r="H53" s="15">
        <f t="shared" si="16"/>
        <v>4249</v>
      </c>
      <c r="I53" s="15">
        <f t="shared" si="16"/>
        <v>1541</v>
      </c>
      <c r="J53" s="37"/>
      <c r="K53" s="15"/>
      <c r="L53" s="56"/>
      <c r="M53" s="15"/>
      <c r="N53" s="56"/>
      <c r="O53" s="81">
        <f t="shared" si="0"/>
        <v>28427</v>
      </c>
    </row>
    <row r="54" spans="1:15" ht="23.25" customHeight="1" thickBot="1">
      <c r="A54" s="114" t="s">
        <v>149</v>
      </c>
      <c r="B54" s="115"/>
      <c r="C54" s="116"/>
      <c r="D54" s="82">
        <f>SUM(D47+D53:D53)</f>
        <v>9769</v>
      </c>
      <c r="E54" s="83">
        <f>SUM(E47+E53)</f>
        <v>15951</v>
      </c>
      <c r="F54" s="83">
        <f>SUM(F47+F53)</f>
        <v>6133</v>
      </c>
      <c r="G54" s="83">
        <f>SUM(G47+G53)</f>
        <v>16301</v>
      </c>
      <c r="H54" s="83">
        <f>SUM(H53+H47)</f>
        <v>10408</v>
      </c>
      <c r="I54" s="83">
        <f>SUM(I47+I53:I53)</f>
        <v>3216</v>
      </c>
      <c r="J54" s="90"/>
      <c r="K54" s="83"/>
      <c r="L54" s="88"/>
      <c r="M54" s="83"/>
      <c r="N54" s="88"/>
      <c r="O54" s="81">
        <f t="shared" si="0"/>
        <v>61778</v>
      </c>
    </row>
  </sheetData>
  <mergeCells count="40">
    <mergeCell ref="M5:M8"/>
    <mergeCell ref="I5:I8"/>
    <mergeCell ref="N5:N8"/>
    <mergeCell ref="O5:O8"/>
    <mergeCell ref="J5:J8"/>
    <mergeCell ref="K5:K8"/>
    <mergeCell ref="A54:C54"/>
    <mergeCell ref="E5:E8"/>
    <mergeCell ref="F5:F8"/>
    <mergeCell ref="G5:G8"/>
    <mergeCell ref="A53:C53"/>
    <mergeCell ref="A9:A20"/>
    <mergeCell ref="A39:B41"/>
    <mergeCell ref="B48:B50"/>
    <mergeCell ref="A48:A52"/>
    <mergeCell ref="A47:C47"/>
    <mergeCell ref="H5:H8"/>
    <mergeCell ref="D5:D8"/>
    <mergeCell ref="L5:L8"/>
    <mergeCell ref="A5:C5"/>
    <mergeCell ref="A6:A8"/>
    <mergeCell ref="B6:B8"/>
    <mergeCell ref="C6:C8"/>
    <mergeCell ref="B51:C51"/>
    <mergeCell ref="B52:C52"/>
    <mergeCell ref="A42:B44"/>
    <mergeCell ref="A45:C45"/>
    <mergeCell ref="A46:C46"/>
    <mergeCell ref="B33:B35"/>
    <mergeCell ref="B36:B38"/>
    <mergeCell ref="A21:A29"/>
    <mergeCell ref="A30:A38"/>
    <mergeCell ref="B21:B23"/>
    <mergeCell ref="B24:B26"/>
    <mergeCell ref="B27:B29"/>
    <mergeCell ref="B30:B32"/>
    <mergeCell ref="B9:B11"/>
    <mergeCell ref="B12:B14"/>
    <mergeCell ref="B15:B17"/>
    <mergeCell ref="B18:B20"/>
  </mergeCells>
  <printOptions/>
  <pageMargins left="0.3937007874015748" right="0.3937007874015748" top="0.5905511811023623" bottom="0.1968503937007874" header="0.5118110236220472" footer="0.5118110236220472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54"/>
  <sheetViews>
    <sheetView showZeros="0" workbookViewId="0" topLeftCell="A1">
      <selection activeCell="D9" sqref="D9"/>
    </sheetView>
  </sheetViews>
  <sheetFormatPr defaultColWidth="9.00390625" defaultRowHeight="13.5"/>
  <cols>
    <col min="1" max="1" width="4.00390625" style="1" customWidth="1"/>
    <col min="2" max="2" width="7.25390625" style="1" customWidth="1"/>
    <col min="3" max="3" width="9.00390625" style="1" customWidth="1"/>
    <col min="4" max="15" width="9.50390625" style="1" customWidth="1"/>
    <col min="16" max="16384" width="9.00390625" style="1" customWidth="1"/>
  </cols>
  <sheetData>
    <row r="1" ht="15" customHeight="1"/>
    <row r="2" spans="1:7" ht="15" customHeight="1">
      <c r="A2" s="21"/>
      <c r="B2" s="21"/>
      <c r="C2" s="21"/>
      <c r="D2" s="21"/>
      <c r="E2" s="21"/>
      <c r="F2" s="22"/>
      <c r="G2" s="1" t="s">
        <v>39</v>
      </c>
    </row>
    <row r="3" spans="1:15" ht="15" customHeight="1">
      <c r="A3" s="5"/>
      <c r="B3" s="5"/>
      <c r="C3" s="5"/>
      <c r="D3" s="5"/>
      <c r="E3" s="5"/>
      <c r="O3" s="23"/>
    </row>
    <row r="4" ht="15" customHeight="1" thickBot="1">
      <c r="O4" s="24"/>
    </row>
    <row r="5" spans="1:15" ht="48" customHeight="1">
      <c r="A5" s="98" t="s">
        <v>4</v>
      </c>
      <c r="B5" s="99"/>
      <c r="C5" s="100"/>
      <c r="D5" s="158" t="s">
        <v>56</v>
      </c>
      <c r="E5" s="154" t="s">
        <v>57</v>
      </c>
      <c r="F5" s="139" t="s">
        <v>58</v>
      </c>
      <c r="G5" s="139" t="s">
        <v>59</v>
      </c>
      <c r="H5" s="139" t="s">
        <v>60</v>
      </c>
      <c r="I5" s="139" t="s">
        <v>61</v>
      </c>
      <c r="J5" s="139" t="s">
        <v>62</v>
      </c>
      <c r="K5" s="139" t="s">
        <v>63</v>
      </c>
      <c r="L5" s="139"/>
      <c r="M5" s="139"/>
      <c r="N5" s="146"/>
      <c r="O5" s="151" t="s">
        <v>64</v>
      </c>
    </row>
    <row r="6" spans="1:15" ht="13.5">
      <c r="A6" s="93" t="s">
        <v>40</v>
      </c>
      <c r="B6" s="102" t="s">
        <v>41</v>
      </c>
      <c r="C6" s="133" t="s">
        <v>42</v>
      </c>
      <c r="D6" s="159"/>
      <c r="E6" s="155"/>
      <c r="F6" s="156"/>
      <c r="G6" s="156"/>
      <c r="H6" s="156"/>
      <c r="I6" s="156"/>
      <c r="J6" s="156"/>
      <c r="K6" s="156"/>
      <c r="L6" s="149"/>
      <c r="M6" s="149"/>
      <c r="N6" s="147"/>
      <c r="O6" s="152"/>
    </row>
    <row r="7" spans="1:15" ht="13.5">
      <c r="A7" s="93"/>
      <c r="B7" s="102"/>
      <c r="C7" s="133"/>
      <c r="D7" s="159"/>
      <c r="E7" s="155"/>
      <c r="F7" s="156"/>
      <c r="G7" s="156"/>
      <c r="H7" s="156"/>
      <c r="I7" s="156"/>
      <c r="J7" s="156"/>
      <c r="K7" s="156"/>
      <c r="L7" s="149"/>
      <c r="M7" s="149"/>
      <c r="N7" s="147"/>
      <c r="O7" s="152"/>
    </row>
    <row r="8" spans="1:15" ht="18.75" customHeight="1" thickBot="1">
      <c r="A8" s="101"/>
      <c r="B8" s="103"/>
      <c r="C8" s="134"/>
      <c r="D8" s="160"/>
      <c r="E8" s="155"/>
      <c r="F8" s="157"/>
      <c r="G8" s="157"/>
      <c r="H8" s="157"/>
      <c r="I8" s="157"/>
      <c r="J8" s="157"/>
      <c r="K8" s="157"/>
      <c r="L8" s="150"/>
      <c r="M8" s="150"/>
      <c r="N8" s="148"/>
      <c r="O8" s="153"/>
    </row>
    <row r="9" spans="1:15" ht="21" customHeight="1">
      <c r="A9" s="123" t="s">
        <v>18</v>
      </c>
      <c r="B9" s="142" t="s">
        <v>43</v>
      </c>
      <c r="C9" s="6" t="s">
        <v>44</v>
      </c>
      <c r="D9" s="25">
        <v>641</v>
      </c>
      <c r="E9" s="8">
        <v>604</v>
      </c>
      <c r="F9" s="26">
        <v>47</v>
      </c>
      <c r="G9" s="26">
        <v>583</v>
      </c>
      <c r="H9" s="27">
        <v>1024</v>
      </c>
      <c r="I9" s="26">
        <v>3202</v>
      </c>
      <c r="J9" s="26">
        <v>445</v>
      </c>
      <c r="K9" s="26">
        <v>1782</v>
      </c>
      <c r="L9" s="26"/>
      <c r="M9" s="26"/>
      <c r="N9" s="64"/>
      <c r="O9" s="84">
        <f>SUM(D9:K9)</f>
        <v>8328</v>
      </c>
    </row>
    <row r="10" spans="1:15" ht="21" customHeight="1">
      <c r="A10" s="124"/>
      <c r="B10" s="102"/>
      <c r="C10" s="9" t="s">
        <v>45</v>
      </c>
      <c r="D10" s="29">
        <v>47</v>
      </c>
      <c r="E10" s="11">
        <v>52</v>
      </c>
      <c r="F10" s="11">
        <v>4</v>
      </c>
      <c r="G10" s="11">
        <v>186</v>
      </c>
      <c r="H10" s="11">
        <v>242</v>
      </c>
      <c r="I10" s="11">
        <v>673</v>
      </c>
      <c r="J10" s="11">
        <v>76</v>
      </c>
      <c r="K10" s="11">
        <v>640</v>
      </c>
      <c r="L10" s="11"/>
      <c r="M10" s="11"/>
      <c r="N10" s="65"/>
      <c r="O10" s="79">
        <f aca="true" t="shared" si="0" ref="O10:O54">SUM(D10:K10)</f>
        <v>1920</v>
      </c>
    </row>
    <row r="11" spans="1:15" ht="21" customHeight="1">
      <c r="A11" s="124"/>
      <c r="B11" s="102"/>
      <c r="C11" s="9" t="s">
        <v>46</v>
      </c>
      <c r="D11" s="29">
        <f>SUM(D9:D10)</f>
        <v>688</v>
      </c>
      <c r="E11" s="11">
        <f aca="true" t="shared" si="1" ref="E11:K11">SUM(E9:E10)</f>
        <v>656</v>
      </c>
      <c r="F11" s="11">
        <f t="shared" si="1"/>
        <v>51</v>
      </c>
      <c r="G11" s="11">
        <f t="shared" si="1"/>
        <v>769</v>
      </c>
      <c r="H11" s="11">
        <f t="shared" si="1"/>
        <v>1266</v>
      </c>
      <c r="I11" s="11">
        <f t="shared" si="1"/>
        <v>3875</v>
      </c>
      <c r="J11" s="11">
        <f t="shared" si="1"/>
        <v>521</v>
      </c>
      <c r="K11" s="11">
        <f t="shared" si="1"/>
        <v>2422</v>
      </c>
      <c r="L11" s="11"/>
      <c r="M11" s="11"/>
      <c r="N11" s="65"/>
      <c r="O11" s="76">
        <f t="shared" si="0"/>
        <v>10248</v>
      </c>
    </row>
    <row r="12" spans="1:15" ht="21" customHeight="1">
      <c r="A12" s="124"/>
      <c r="B12" s="102" t="s">
        <v>47</v>
      </c>
      <c r="C12" s="9" t="s">
        <v>44</v>
      </c>
      <c r="D12" s="29">
        <v>1413</v>
      </c>
      <c r="E12" s="11">
        <v>939</v>
      </c>
      <c r="F12" s="11">
        <v>148</v>
      </c>
      <c r="G12" s="11">
        <v>1729</v>
      </c>
      <c r="H12" s="11">
        <v>2070</v>
      </c>
      <c r="I12" s="11">
        <v>5863</v>
      </c>
      <c r="J12" s="11">
        <v>750</v>
      </c>
      <c r="K12" s="11">
        <v>3864</v>
      </c>
      <c r="L12" s="11"/>
      <c r="M12" s="11"/>
      <c r="N12" s="65"/>
      <c r="O12" s="76">
        <f t="shared" si="0"/>
        <v>16776</v>
      </c>
    </row>
    <row r="13" spans="1:15" ht="21" customHeight="1">
      <c r="A13" s="124"/>
      <c r="B13" s="102"/>
      <c r="C13" s="9" t="s">
        <v>45</v>
      </c>
      <c r="D13" s="29">
        <v>6</v>
      </c>
      <c r="E13" s="11">
        <v>7</v>
      </c>
      <c r="F13" s="11">
        <v>1</v>
      </c>
      <c r="G13" s="11">
        <v>31</v>
      </c>
      <c r="H13" s="11">
        <v>18</v>
      </c>
      <c r="I13" s="11">
        <v>56</v>
      </c>
      <c r="J13" s="11">
        <v>10</v>
      </c>
      <c r="K13" s="11">
        <v>40</v>
      </c>
      <c r="L13" s="11"/>
      <c r="M13" s="11"/>
      <c r="N13" s="65"/>
      <c r="O13" s="76">
        <f t="shared" si="0"/>
        <v>169</v>
      </c>
    </row>
    <row r="14" spans="1:15" ht="21" customHeight="1">
      <c r="A14" s="124"/>
      <c r="B14" s="102"/>
      <c r="C14" s="9" t="s">
        <v>46</v>
      </c>
      <c r="D14" s="29">
        <f>SUM(D12:D13)</f>
        <v>1419</v>
      </c>
      <c r="E14" s="11">
        <f aca="true" t="shared" si="2" ref="E14:K14">SUM(E12:E13)</f>
        <v>946</v>
      </c>
      <c r="F14" s="11">
        <f t="shared" si="2"/>
        <v>149</v>
      </c>
      <c r="G14" s="11">
        <f t="shared" si="2"/>
        <v>1760</v>
      </c>
      <c r="H14" s="11">
        <f t="shared" si="2"/>
        <v>2088</v>
      </c>
      <c r="I14" s="11">
        <f t="shared" si="2"/>
        <v>5919</v>
      </c>
      <c r="J14" s="11">
        <f t="shared" si="2"/>
        <v>760</v>
      </c>
      <c r="K14" s="11">
        <f t="shared" si="2"/>
        <v>3904</v>
      </c>
      <c r="L14" s="11"/>
      <c r="M14" s="11"/>
      <c r="N14" s="65"/>
      <c r="O14" s="76">
        <f t="shared" si="0"/>
        <v>16945</v>
      </c>
    </row>
    <row r="15" spans="1:15" ht="21" customHeight="1">
      <c r="A15" s="124"/>
      <c r="B15" s="102" t="s">
        <v>48</v>
      </c>
      <c r="C15" s="9" t="s">
        <v>44</v>
      </c>
      <c r="D15" s="29">
        <v>8</v>
      </c>
      <c r="E15" s="11">
        <v>7</v>
      </c>
      <c r="F15" s="11">
        <v>1</v>
      </c>
      <c r="G15" s="11">
        <v>2</v>
      </c>
      <c r="H15" s="11">
        <v>3</v>
      </c>
      <c r="I15" s="11">
        <v>27</v>
      </c>
      <c r="J15" s="11">
        <v>3</v>
      </c>
      <c r="K15" s="11">
        <v>9</v>
      </c>
      <c r="L15" s="11"/>
      <c r="M15" s="11"/>
      <c r="N15" s="65"/>
      <c r="O15" s="76">
        <f t="shared" si="0"/>
        <v>60</v>
      </c>
    </row>
    <row r="16" spans="1:15" ht="21" customHeight="1">
      <c r="A16" s="124"/>
      <c r="B16" s="102"/>
      <c r="C16" s="9" t="s">
        <v>45</v>
      </c>
      <c r="D16" s="29">
        <v>2</v>
      </c>
      <c r="E16" s="11"/>
      <c r="F16" s="11">
        <v>1</v>
      </c>
      <c r="G16" s="11">
        <v>11</v>
      </c>
      <c r="H16" s="11">
        <v>3</v>
      </c>
      <c r="I16" s="11">
        <v>36</v>
      </c>
      <c r="J16" s="11">
        <v>5</v>
      </c>
      <c r="K16" s="11">
        <v>27</v>
      </c>
      <c r="L16" s="11"/>
      <c r="M16" s="11"/>
      <c r="N16" s="65"/>
      <c r="O16" s="76">
        <f t="shared" si="0"/>
        <v>85</v>
      </c>
    </row>
    <row r="17" spans="1:15" ht="21" customHeight="1">
      <c r="A17" s="124"/>
      <c r="B17" s="102"/>
      <c r="C17" s="9" t="s">
        <v>46</v>
      </c>
      <c r="D17" s="29">
        <f>SUM(D15:D16)</f>
        <v>10</v>
      </c>
      <c r="E17" s="11">
        <f aca="true" t="shared" si="3" ref="E17:K17">SUM(E15:E16)</f>
        <v>7</v>
      </c>
      <c r="F17" s="11">
        <f t="shared" si="3"/>
        <v>2</v>
      </c>
      <c r="G17" s="11">
        <f t="shared" si="3"/>
        <v>13</v>
      </c>
      <c r="H17" s="11">
        <f t="shared" si="3"/>
        <v>6</v>
      </c>
      <c r="I17" s="11">
        <f t="shared" si="3"/>
        <v>63</v>
      </c>
      <c r="J17" s="11">
        <f t="shared" si="3"/>
        <v>8</v>
      </c>
      <c r="K17" s="11">
        <f t="shared" si="3"/>
        <v>36</v>
      </c>
      <c r="L17" s="11"/>
      <c r="M17" s="11"/>
      <c r="N17" s="65"/>
      <c r="O17" s="76">
        <f t="shared" si="0"/>
        <v>145</v>
      </c>
    </row>
    <row r="18" spans="1:15" ht="21" customHeight="1">
      <c r="A18" s="124"/>
      <c r="B18" s="102" t="s">
        <v>25</v>
      </c>
      <c r="C18" s="9" t="s">
        <v>44</v>
      </c>
      <c r="D18" s="29">
        <f>SUM(D9,D12,D15)</f>
        <v>2062</v>
      </c>
      <c r="E18" s="11">
        <f aca="true" t="shared" si="4" ref="E18:K18">SUM(E9,E12,E15)</f>
        <v>1550</v>
      </c>
      <c r="F18" s="11">
        <f t="shared" si="4"/>
        <v>196</v>
      </c>
      <c r="G18" s="11">
        <f t="shared" si="4"/>
        <v>2314</v>
      </c>
      <c r="H18" s="11">
        <f t="shared" si="4"/>
        <v>3097</v>
      </c>
      <c r="I18" s="11">
        <f t="shared" si="4"/>
        <v>9092</v>
      </c>
      <c r="J18" s="11">
        <f t="shared" si="4"/>
        <v>1198</v>
      </c>
      <c r="K18" s="11">
        <f t="shared" si="4"/>
        <v>5655</v>
      </c>
      <c r="L18" s="11"/>
      <c r="M18" s="11"/>
      <c r="N18" s="30"/>
      <c r="O18" s="76">
        <f t="shared" si="0"/>
        <v>25164</v>
      </c>
    </row>
    <row r="19" spans="1:15" ht="21" customHeight="1">
      <c r="A19" s="124"/>
      <c r="B19" s="102"/>
      <c r="C19" s="9" t="s">
        <v>45</v>
      </c>
      <c r="D19" s="29">
        <f aca="true" t="shared" si="5" ref="D19:K19">SUM(D10,D13,D16)</f>
        <v>55</v>
      </c>
      <c r="E19" s="11">
        <f t="shared" si="5"/>
        <v>59</v>
      </c>
      <c r="F19" s="11">
        <f t="shared" si="5"/>
        <v>6</v>
      </c>
      <c r="G19" s="11">
        <f t="shared" si="5"/>
        <v>228</v>
      </c>
      <c r="H19" s="11">
        <f t="shared" si="5"/>
        <v>263</v>
      </c>
      <c r="I19" s="11">
        <f t="shared" si="5"/>
        <v>765</v>
      </c>
      <c r="J19" s="11">
        <f t="shared" si="5"/>
        <v>91</v>
      </c>
      <c r="K19" s="11">
        <f t="shared" si="5"/>
        <v>707</v>
      </c>
      <c r="L19" s="11"/>
      <c r="M19" s="11"/>
      <c r="N19" s="30"/>
      <c r="O19" s="76">
        <f t="shared" si="0"/>
        <v>2174</v>
      </c>
    </row>
    <row r="20" spans="1:15" ht="21" customHeight="1" thickBot="1">
      <c r="A20" s="125"/>
      <c r="B20" s="103"/>
      <c r="C20" s="12" t="s">
        <v>46</v>
      </c>
      <c r="D20" s="61">
        <f aca="true" t="shared" si="6" ref="D20:K20">SUM(D11,D14,D17)</f>
        <v>2117</v>
      </c>
      <c r="E20" s="42">
        <f t="shared" si="6"/>
        <v>1609</v>
      </c>
      <c r="F20" s="42">
        <f t="shared" si="6"/>
        <v>202</v>
      </c>
      <c r="G20" s="42">
        <f t="shared" si="6"/>
        <v>2542</v>
      </c>
      <c r="H20" s="42">
        <f t="shared" si="6"/>
        <v>3360</v>
      </c>
      <c r="I20" s="42">
        <f t="shared" si="6"/>
        <v>9857</v>
      </c>
      <c r="J20" s="42">
        <f t="shared" si="6"/>
        <v>1289</v>
      </c>
      <c r="K20" s="42">
        <f t="shared" si="6"/>
        <v>6362</v>
      </c>
      <c r="L20" s="42"/>
      <c r="M20" s="42"/>
      <c r="N20" s="66"/>
      <c r="O20" s="78">
        <f t="shared" si="0"/>
        <v>27338</v>
      </c>
    </row>
    <row r="21" spans="1:15" ht="21" customHeight="1">
      <c r="A21" s="123" t="s">
        <v>65</v>
      </c>
      <c r="B21" s="142" t="s">
        <v>43</v>
      </c>
      <c r="C21" s="6" t="s">
        <v>44</v>
      </c>
      <c r="D21" s="62">
        <v>28</v>
      </c>
      <c r="E21" s="18">
        <v>35</v>
      </c>
      <c r="F21" s="18">
        <v>4</v>
      </c>
      <c r="G21" s="18">
        <v>13</v>
      </c>
      <c r="H21" s="18">
        <v>18</v>
      </c>
      <c r="I21" s="18">
        <v>83</v>
      </c>
      <c r="J21" s="18">
        <v>14</v>
      </c>
      <c r="K21" s="18">
        <v>26</v>
      </c>
      <c r="L21" s="18"/>
      <c r="M21" s="18"/>
      <c r="N21" s="67"/>
      <c r="O21" s="79">
        <f t="shared" si="0"/>
        <v>221</v>
      </c>
    </row>
    <row r="22" spans="1:15" ht="21" customHeight="1">
      <c r="A22" s="124"/>
      <c r="B22" s="102"/>
      <c r="C22" s="9" t="s">
        <v>45</v>
      </c>
      <c r="D22" s="29">
        <v>11</v>
      </c>
      <c r="E22" s="11">
        <v>29</v>
      </c>
      <c r="F22" s="11"/>
      <c r="G22" s="11">
        <v>7</v>
      </c>
      <c r="H22" s="11">
        <v>40</v>
      </c>
      <c r="I22" s="11">
        <v>115</v>
      </c>
      <c r="J22" s="11">
        <v>2</v>
      </c>
      <c r="K22" s="11">
        <v>64</v>
      </c>
      <c r="L22" s="11"/>
      <c r="M22" s="11"/>
      <c r="N22" s="65"/>
      <c r="O22" s="76">
        <f t="shared" si="0"/>
        <v>268</v>
      </c>
    </row>
    <row r="23" spans="1:15" ht="21" customHeight="1">
      <c r="A23" s="124"/>
      <c r="B23" s="102"/>
      <c r="C23" s="9" t="s">
        <v>46</v>
      </c>
      <c r="D23" s="29">
        <f>SUM(D21:D22)</f>
        <v>39</v>
      </c>
      <c r="E23" s="11">
        <f aca="true" t="shared" si="7" ref="E23:K23">SUM(E21:E22)</f>
        <v>64</v>
      </c>
      <c r="F23" s="11">
        <f t="shared" si="7"/>
        <v>4</v>
      </c>
      <c r="G23" s="11">
        <f t="shared" si="7"/>
        <v>20</v>
      </c>
      <c r="H23" s="11">
        <f t="shared" si="7"/>
        <v>58</v>
      </c>
      <c r="I23" s="11">
        <f t="shared" si="7"/>
        <v>198</v>
      </c>
      <c r="J23" s="11">
        <f t="shared" si="7"/>
        <v>16</v>
      </c>
      <c r="K23" s="11">
        <f t="shared" si="7"/>
        <v>90</v>
      </c>
      <c r="L23" s="11"/>
      <c r="M23" s="11"/>
      <c r="N23" s="65"/>
      <c r="O23" s="76">
        <f t="shared" si="0"/>
        <v>489</v>
      </c>
    </row>
    <row r="24" spans="1:15" ht="21" customHeight="1">
      <c r="A24" s="124"/>
      <c r="B24" s="102" t="s">
        <v>47</v>
      </c>
      <c r="C24" s="9" t="s">
        <v>44</v>
      </c>
      <c r="D24" s="29">
        <v>64</v>
      </c>
      <c r="E24" s="11">
        <v>55</v>
      </c>
      <c r="F24" s="11">
        <v>6</v>
      </c>
      <c r="G24" s="11">
        <v>45</v>
      </c>
      <c r="H24" s="11">
        <v>50</v>
      </c>
      <c r="I24" s="11">
        <v>220</v>
      </c>
      <c r="J24" s="11">
        <v>36</v>
      </c>
      <c r="K24" s="11">
        <v>120</v>
      </c>
      <c r="L24" s="11"/>
      <c r="M24" s="11"/>
      <c r="N24" s="65"/>
      <c r="O24" s="76">
        <f t="shared" si="0"/>
        <v>596</v>
      </c>
    </row>
    <row r="25" spans="1:15" ht="21" customHeight="1">
      <c r="A25" s="124"/>
      <c r="B25" s="102"/>
      <c r="C25" s="9" t="s">
        <v>45</v>
      </c>
      <c r="D25" s="29">
        <v>4</v>
      </c>
      <c r="E25" s="11">
        <v>15</v>
      </c>
      <c r="F25" s="11"/>
      <c r="G25" s="11">
        <v>2</v>
      </c>
      <c r="H25" s="11">
        <v>23</v>
      </c>
      <c r="I25" s="11">
        <v>42</v>
      </c>
      <c r="J25" s="11">
        <v>3</v>
      </c>
      <c r="K25" s="11">
        <v>15</v>
      </c>
      <c r="L25" s="11"/>
      <c r="M25" s="11"/>
      <c r="N25" s="65"/>
      <c r="O25" s="76">
        <f t="shared" si="0"/>
        <v>104</v>
      </c>
    </row>
    <row r="26" spans="1:15" ht="21" customHeight="1">
      <c r="A26" s="124"/>
      <c r="B26" s="102"/>
      <c r="C26" s="9" t="s">
        <v>46</v>
      </c>
      <c r="D26" s="29">
        <f>SUM(D24:D25)</f>
        <v>68</v>
      </c>
      <c r="E26" s="11">
        <f aca="true" t="shared" si="8" ref="E26:K26">SUM(E24:E25)</f>
        <v>70</v>
      </c>
      <c r="F26" s="11">
        <f t="shared" si="8"/>
        <v>6</v>
      </c>
      <c r="G26" s="11">
        <f t="shared" si="8"/>
        <v>47</v>
      </c>
      <c r="H26" s="11">
        <f t="shared" si="8"/>
        <v>73</v>
      </c>
      <c r="I26" s="11">
        <f t="shared" si="8"/>
        <v>262</v>
      </c>
      <c r="J26" s="11">
        <f t="shared" si="8"/>
        <v>39</v>
      </c>
      <c r="K26" s="11">
        <f t="shared" si="8"/>
        <v>135</v>
      </c>
      <c r="L26" s="11"/>
      <c r="M26" s="11"/>
      <c r="N26" s="65"/>
      <c r="O26" s="76">
        <f t="shared" si="0"/>
        <v>700</v>
      </c>
    </row>
    <row r="27" spans="1:15" ht="21" customHeight="1">
      <c r="A27" s="124"/>
      <c r="B27" s="102" t="s">
        <v>25</v>
      </c>
      <c r="C27" s="9" t="s">
        <v>44</v>
      </c>
      <c r="D27" s="29">
        <f>SUM(D21,D24)</f>
        <v>92</v>
      </c>
      <c r="E27" s="11">
        <f aca="true" t="shared" si="9" ref="E27:K27">SUM(E21,E24)</f>
        <v>90</v>
      </c>
      <c r="F27" s="11">
        <f t="shared" si="9"/>
        <v>10</v>
      </c>
      <c r="G27" s="11">
        <f t="shared" si="9"/>
        <v>58</v>
      </c>
      <c r="H27" s="11">
        <f t="shared" si="9"/>
        <v>68</v>
      </c>
      <c r="I27" s="11">
        <f t="shared" si="9"/>
        <v>303</v>
      </c>
      <c r="J27" s="11">
        <f t="shared" si="9"/>
        <v>50</v>
      </c>
      <c r="K27" s="11">
        <f t="shared" si="9"/>
        <v>146</v>
      </c>
      <c r="L27" s="11"/>
      <c r="M27" s="11"/>
      <c r="N27" s="30"/>
      <c r="O27" s="76">
        <f t="shared" si="0"/>
        <v>817</v>
      </c>
    </row>
    <row r="28" spans="1:15" ht="21" customHeight="1">
      <c r="A28" s="124"/>
      <c r="B28" s="102"/>
      <c r="C28" s="9" t="s">
        <v>45</v>
      </c>
      <c r="D28" s="29">
        <f aca="true" t="shared" si="10" ref="D28:K28">SUM(D22,D25)</f>
        <v>15</v>
      </c>
      <c r="E28" s="11">
        <f t="shared" si="10"/>
        <v>44</v>
      </c>
      <c r="F28" s="11">
        <f t="shared" si="10"/>
        <v>0</v>
      </c>
      <c r="G28" s="11">
        <f t="shared" si="10"/>
        <v>9</v>
      </c>
      <c r="H28" s="11">
        <f t="shared" si="10"/>
        <v>63</v>
      </c>
      <c r="I28" s="11">
        <f t="shared" si="10"/>
        <v>157</v>
      </c>
      <c r="J28" s="11">
        <f t="shared" si="10"/>
        <v>5</v>
      </c>
      <c r="K28" s="11">
        <f t="shared" si="10"/>
        <v>79</v>
      </c>
      <c r="L28" s="11"/>
      <c r="M28" s="11"/>
      <c r="N28" s="30"/>
      <c r="O28" s="76">
        <f t="shared" si="0"/>
        <v>372</v>
      </c>
    </row>
    <row r="29" spans="1:15" ht="21" customHeight="1" thickBot="1">
      <c r="A29" s="125"/>
      <c r="B29" s="103"/>
      <c r="C29" s="12" t="s">
        <v>46</v>
      </c>
      <c r="D29" s="61">
        <f aca="true" t="shared" si="11" ref="D29:K29">SUM(D23,D26)</f>
        <v>107</v>
      </c>
      <c r="E29" s="42">
        <f t="shared" si="11"/>
        <v>134</v>
      </c>
      <c r="F29" s="42">
        <f t="shared" si="11"/>
        <v>10</v>
      </c>
      <c r="G29" s="42">
        <f t="shared" si="11"/>
        <v>67</v>
      </c>
      <c r="H29" s="42">
        <f t="shared" si="11"/>
        <v>131</v>
      </c>
      <c r="I29" s="42">
        <f t="shared" si="11"/>
        <v>460</v>
      </c>
      <c r="J29" s="42">
        <f t="shared" si="11"/>
        <v>55</v>
      </c>
      <c r="K29" s="42">
        <f t="shared" si="11"/>
        <v>225</v>
      </c>
      <c r="L29" s="42"/>
      <c r="M29" s="42"/>
      <c r="N29" s="66"/>
      <c r="O29" s="78">
        <f t="shared" si="0"/>
        <v>1189</v>
      </c>
    </row>
    <row r="30" spans="1:15" ht="21" customHeight="1">
      <c r="A30" s="123" t="s">
        <v>27</v>
      </c>
      <c r="B30" s="142" t="s">
        <v>43</v>
      </c>
      <c r="C30" s="6" t="s">
        <v>44</v>
      </c>
      <c r="D30" s="62">
        <v>2832</v>
      </c>
      <c r="E30" s="18">
        <v>2265</v>
      </c>
      <c r="F30" s="18">
        <v>209</v>
      </c>
      <c r="G30" s="18">
        <v>3562</v>
      </c>
      <c r="H30" s="18">
        <v>4153</v>
      </c>
      <c r="I30" s="18">
        <v>12383</v>
      </c>
      <c r="J30" s="18">
        <v>2050</v>
      </c>
      <c r="K30" s="18">
        <v>8543</v>
      </c>
      <c r="L30" s="18"/>
      <c r="M30" s="18"/>
      <c r="N30" s="67"/>
      <c r="O30" s="79">
        <f t="shared" si="0"/>
        <v>35997</v>
      </c>
    </row>
    <row r="31" spans="1:15" ht="21" customHeight="1">
      <c r="A31" s="124"/>
      <c r="B31" s="102"/>
      <c r="C31" s="9" t="s">
        <v>45</v>
      </c>
      <c r="D31" s="29">
        <v>2</v>
      </c>
      <c r="E31" s="11">
        <v>1</v>
      </c>
      <c r="F31" s="11"/>
      <c r="G31" s="11">
        <v>2</v>
      </c>
      <c r="H31" s="11">
        <v>5</v>
      </c>
      <c r="I31" s="11">
        <v>27</v>
      </c>
      <c r="J31" s="11">
        <v>5</v>
      </c>
      <c r="K31" s="11">
        <v>13</v>
      </c>
      <c r="L31" s="11"/>
      <c r="M31" s="11"/>
      <c r="N31" s="65"/>
      <c r="O31" s="76">
        <f t="shared" si="0"/>
        <v>55</v>
      </c>
    </row>
    <row r="32" spans="1:15" ht="21" customHeight="1">
      <c r="A32" s="124"/>
      <c r="B32" s="102"/>
      <c r="C32" s="9" t="s">
        <v>46</v>
      </c>
      <c r="D32" s="29">
        <f>SUM(D30:D31)</f>
        <v>2834</v>
      </c>
      <c r="E32" s="11">
        <f aca="true" t="shared" si="12" ref="E32:K32">SUM(E30:E31)</f>
        <v>2266</v>
      </c>
      <c r="F32" s="11">
        <f t="shared" si="12"/>
        <v>209</v>
      </c>
      <c r="G32" s="11">
        <f t="shared" si="12"/>
        <v>3564</v>
      </c>
      <c r="H32" s="11">
        <f t="shared" si="12"/>
        <v>4158</v>
      </c>
      <c r="I32" s="11">
        <f t="shared" si="12"/>
        <v>12410</v>
      </c>
      <c r="J32" s="11">
        <f t="shared" si="12"/>
        <v>2055</v>
      </c>
      <c r="K32" s="11">
        <f t="shared" si="12"/>
        <v>8556</v>
      </c>
      <c r="L32" s="11"/>
      <c r="M32" s="11"/>
      <c r="N32" s="65"/>
      <c r="O32" s="76">
        <f t="shared" si="0"/>
        <v>36052</v>
      </c>
    </row>
    <row r="33" spans="1:15" ht="21" customHeight="1">
      <c r="A33" s="124"/>
      <c r="B33" s="102" t="s">
        <v>47</v>
      </c>
      <c r="C33" s="9" t="s">
        <v>44</v>
      </c>
      <c r="D33" s="29">
        <v>5112</v>
      </c>
      <c r="E33" s="11">
        <v>4306</v>
      </c>
      <c r="F33" s="11">
        <v>339</v>
      </c>
      <c r="G33" s="11">
        <v>6931</v>
      </c>
      <c r="H33" s="11">
        <v>7850</v>
      </c>
      <c r="I33" s="11">
        <v>23166</v>
      </c>
      <c r="J33" s="11">
        <v>3713</v>
      </c>
      <c r="K33" s="11">
        <v>16156</v>
      </c>
      <c r="L33" s="11"/>
      <c r="M33" s="11"/>
      <c r="N33" s="65"/>
      <c r="O33" s="76">
        <f t="shared" si="0"/>
        <v>67573</v>
      </c>
    </row>
    <row r="34" spans="1:15" ht="21" customHeight="1">
      <c r="A34" s="124"/>
      <c r="B34" s="102"/>
      <c r="C34" s="9" t="s">
        <v>45</v>
      </c>
      <c r="D34" s="29">
        <v>33</v>
      </c>
      <c r="E34" s="11">
        <v>21</v>
      </c>
      <c r="F34" s="11"/>
      <c r="G34" s="11">
        <v>36</v>
      </c>
      <c r="H34" s="11">
        <v>44</v>
      </c>
      <c r="I34" s="11">
        <v>170</v>
      </c>
      <c r="J34" s="11">
        <v>20</v>
      </c>
      <c r="K34" s="11">
        <v>82</v>
      </c>
      <c r="L34" s="11"/>
      <c r="M34" s="11"/>
      <c r="N34" s="65"/>
      <c r="O34" s="76">
        <f t="shared" si="0"/>
        <v>406</v>
      </c>
    </row>
    <row r="35" spans="1:15" ht="21" customHeight="1">
      <c r="A35" s="124"/>
      <c r="B35" s="102"/>
      <c r="C35" s="9" t="s">
        <v>46</v>
      </c>
      <c r="D35" s="29">
        <f>SUM(D33:D34)</f>
        <v>5145</v>
      </c>
      <c r="E35" s="11">
        <f aca="true" t="shared" si="13" ref="E35:K35">SUM(E33:E34)</f>
        <v>4327</v>
      </c>
      <c r="F35" s="11">
        <f t="shared" si="13"/>
        <v>339</v>
      </c>
      <c r="G35" s="11">
        <f t="shared" si="13"/>
        <v>6967</v>
      </c>
      <c r="H35" s="11">
        <f t="shared" si="13"/>
        <v>7894</v>
      </c>
      <c r="I35" s="11">
        <f t="shared" si="13"/>
        <v>23336</v>
      </c>
      <c r="J35" s="11">
        <f t="shared" si="13"/>
        <v>3733</v>
      </c>
      <c r="K35" s="11">
        <f t="shared" si="13"/>
        <v>16238</v>
      </c>
      <c r="L35" s="11"/>
      <c r="M35" s="11"/>
      <c r="N35" s="65"/>
      <c r="O35" s="76">
        <f t="shared" si="0"/>
        <v>67979</v>
      </c>
    </row>
    <row r="36" spans="1:15" ht="21" customHeight="1">
      <c r="A36" s="124"/>
      <c r="B36" s="102" t="s">
        <v>25</v>
      </c>
      <c r="C36" s="9" t="s">
        <v>44</v>
      </c>
      <c r="D36" s="29">
        <f>SUM(D30,D33)</f>
        <v>7944</v>
      </c>
      <c r="E36" s="11">
        <f aca="true" t="shared" si="14" ref="E36:K36">SUM(E30,E33)</f>
        <v>6571</v>
      </c>
      <c r="F36" s="11">
        <f t="shared" si="14"/>
        <v>548</v>
      </c>
      <c r="G36" s="11">
        <f t="shared" si="14"/>
        <v>10493</v>
      </c>
      <c r="H36" s="11">
        <f t="shared" si="14"/>
        <v>12003</v>
      </c>
      <c r="I36" s="11">
        <f t="shared" si="14"/>
        <v>35549</v>
      </c>
      <c r="J36" s="11">
        <f t="shared" si="14"/>
        <v>5763</v>
      </c>
      <c r="K36" s="11">
        <f t="shared" si="14"/>
        <v>24699</v>
      </c>
      <c r="L36" s="11"/>
      <c r="M36" s="11"/>
      <c r="N36" s="30"/>
      <c r="O36" s="76">
        <f t="shared" si="0"/>
        <v>103570</v>
      </c>
    </row>
    <row r="37" spans="1:15" ht="21" customHeight="1">
      <c r="A37" s="124"/>
      <c r="B37" s="102"/>
      <c r="C37" s="9" t="s">
        <v>45</v>
      </c>
      <c r="D37" s="29">
        <f aca="true" t="shared" si="15" ref="D37:K37">SUM(D31,D34)</f>
        <v>35</v>
      </c>
      <c r="E37" s="11">
        <f t="shared" si="15"/>
        <v>22</v>
      </c>
      <c r="F37" s="11">
        <f t="shared" si="15"/>
        <v>0</v>
      </c>
      <c r="G37" s="11">
        <f t="shared" si="15"/>
        <v>38</v>
      </c>
      <c r="H37" s="11">
        <f t="shared" si="15"/>
        <v>49</v>
      </c>
      <c r="I37" s="11">
        <f t="shared" si="15"/>
        <v>197</v>
      </c>
      <c r="J37" s="11">
        <f t="shared" si="15"/>
        <v>25</v>
      </c>
      <c r="K37" s="11">
        <f t="shared" si="15"/>
        <v>95</v>
      </c>
      <c r="L37" s="11"/>
      <c r="M37" s="11"/>
      <c r="N37" s="30"/>
      <c r="O37" s="76">
        <f t="shared" si="0"/>
        <v>461</v>
      </c>
    </row>
    <row r="38" spans="1:15" ht="21" customHeight="1" thickBot="1">
      <c r="A38" s="125"/>
      <c r="B38" s="103"/>
      <c r="C38" s="12" t="s">
        <v>46</v>
      </c>
      <c r="D38" s="63">
        <f aca="true" t="shared" si="16" ref="D38:K38">SUM(D32,D35)</f>
        <v>7979</v>
      </c>
      <c r="E38" s="20">
        <f t="shared" si="16"/>
        <v>6593</v>
      </c>
      <c r="F38" s="20">
        <f t="shared" si="16"/>
        <v>548</v>
      </c>
      <c r="G38" s="20">
        <f t="shared" si="16"/>
        <v>10531</v>
      </c>
      <c r="H38" s="20">
        <f t="shared" si="16"/>
        <v>12052</v>
      </c>
      <c r="I38" s="20">
        <f t="shared" si="16"/>
        <v>35746</v>
      </c>
      <c r="J38" s="20">
        <f t="shared" si="16"/>
        <v>5788</v>
      </c>
      <c r="K38" s="20">
        <f t="shared" si="16"/>
        <v>24794</v>
      </c>
      <c r="L38" s="20"/>
      <c r="M38" s="20"/>
      <c r="N38" s="68"/>
      <c r="O38" s="80">
        <f t="shared" si="0"/>
        <v>104031</v>
      </c>
    </row>
    <row r="39" spans="1:15" ht="21" customHeight="1">
      <c r="A39" s="126" t="s">
        <v>49</v>
      </c>
      <c r="B39" s="127"/>
      <c r="C39" s="6" t="s">
        <v>44</v>
      </c>
      <c r="D39" s="69">
        <v>397</v>
      </c>
      <c r="E39" s="8">
        <v>353</v>
      </c>
      <c r="F39" s="8">
        <v>30</v>
      </c>
      <c r="G39" s="8">
        <v>418</v>
      </c>
      <c r="H39" s="8">
        <v>499</v>
      </c>
      <c r="I39" s="8">
        <v>1421</v>
      </c>
      <c r="J39" s="8">
        <v>327</v>
      </c>
      <c r="K39" s="8">
        <v>901</v>
      </c>
      <c r="L39" s="8"/>
      <c r="M39" s="8"/>
      <c r="N39" s="64"/>
      <c r="O39" s="84">
        <f t="shared" si="0"/>
        <v>4346</v>
      </c>
    </row>
    <row r="40" spans="1:15" ht="21" customHeight="1">
      <c r="A40" s="128"/>
      <c r="B40" s="129"/>
      <c r="C40" s="9" t="s">
        <v>45</v>
      </c>
      <c r="D40" s="29">
        <v>27</v>
      </c>
      <c r="E40" s="11">
        <v>71</v>
      </c>
      <c r="F40" s="11"/>
      <c r="G40" s="11">
        <v>58</v>
      </c>
      <c r="H40" s="11">
        <v>104</v>
      </c>
      <c r="I40" s="11">
        <v>307</v>
      </c>
      <c r="J40" s="11">
        <v>20</v>
      </c>
      <c r="K40" s="11">
        <v>266</v>
      </c>
      <c r="L40" s="11"/>
      <c r="M40" s="11"/>
      <c r="N40" s="65"/>
      <c r="O40" s="76">
        <f t="shared" si="0"/>
        <v>853</v>
      </c>
    </row>
    <row r="41" spans="1:15" ht="21" customHeight="1" thickBot="1">
      <c r="A41" s="130"/>
      <c r="B41" s="131"/>
      <c r="C41" s="12" t="s">
        <v>46</v>
      </c>
      <c r="D41" s="61">
        <f>SUM(D39:D40)</f>
        <v>424</v>
      </c>
      <c r="E41" s="42">
        <f aca="true" t="shared" si="17" ref="E41:K41">SUM(E39:E40)</f>
        <v>424</v>
      </c>
      <c r="F41" s="42">
        <f t="shared" si="17"/>
        <v>30</v>
      </c>
      <c r="G41" s="42">
        <f t="shared" si="17"/>
        <v>476</v>
      </c>
      <c r="H41" s="42">
        <f t="shared" si="17"/>
        <v>603</v>
      </c>
      <c r="I41" s="42">
        <f t="shared" si="17"/>
        <v>1728</v>
      </c>
      <c r="J41" s="42">
        <f t="shared" si="17"/>
        <v>347</v>
      </c>
      <c r="K41" s="42">
        <f t="shared" si="17"/>
        <v>1167</v>
      </c>
      <c r="L41" s="42"/>
      <c r="M41" s="42"/>
      <c r="N41" s="66"/>
      <c r="O41" s="78">
        <f t="shared" si="0"/>
        <v>5199</v>
      </c>
    </row>
    <row r="42" spans="1:15" ht="21" customHeight="1">
      <c r="A42" s="126" t="s">
        <v>50</v>
      </c>
      <c r="B42" s="127"/>
      <c r="C42" s="6" t="s">
        <v>44</v>
      </c>
      <c r="D42" s="62">
        <v>174</v>
      </c>
      <c r="E42" s="18">
        <v>167</v>
      </c>
      <c r="F42" s="18">
        <v>27</v>
      </c>
      <c r="G42" s="18">
        <v>162</v>
      </c>
      <c r="H42" s="18">
        <v>255</v>
      </c>
      <c r="I42" s="18">
        <v>759</v>
      </c>
      <c r="J42" s="18">
        <v>100</v>
      </c>
      <c r="K42" s="18">
        <v>337</v>
      </c>
      <c r="L42" s="18"/>
      <c r="M42" s="18"/>
      <c r="N42" s="67"/>
      <c r="O42" s="79">
        <f t="shared" si="0"/>
        <v>1981</v>
      </c>
    </row>
    <row r="43" spans="1:15" ht="21" customHeight="1">
      <c r="A43" s="128"/>
      <c r="B43" s="129"/>
      <c r="C43" s="9" t="s">
        <v>45</v>
      </c>
      <c r="D43" s="29"/>
      <c r="E43" s="11"/>
      <c r="F43" s="11"/>
      <c r="G43" s="11"/>
      <c r="H43" s="11"/>
      <c r="I43" s="11">
        <v>9</v>
      </c>
      <c r="J43" s="11"/>
      <c r="K43" s="11"/>
      <c r="L43" s="11"/>
      <c r="M43" s="11"/>
      <c r="N43" s="65"/>
      <c r="O43" s="76">
        <f t="shared" si="0"/>
        <v>9</v>
      </c>
    </row>
    <row r="44" spans="1:15" ht="21" customHeight="1" thickBot="1">
      <c r="A44" s="130"/>
      <c r="B44" s="131"/>
      <c r="C44" s="12" t="s">
        <v>46</v>
      </c>
      <c r="D44" s="63">
        <f>SUM(D42:D43)</f>
        <v>174</v>
      </c>
      <c r="E44" s="20">
        <f aca="true" t="shared" si="18" ref="E44:K44">SUM(E42:E43)</f>
        <v>167</v>
      </c>
      <c r="F44" s="20">
        <f t="shared" si="18"/>
        <v>27</v>
      </c>
      <c r="G44" s="20">
        <f t="shared" si="18"/>
        <v>162</v>
      </c>
      <c r="H44" s="20">
        <f t="shared" si="18"/>
        <v>255</v>
      </c>
      <c r="I44" s="20">
        <f t="shared" si="18"/>
        <v>768</v>
      </c>
      <c r="J44" s="20">
        <f t="shared" si="18"/>
        <v>100</v>
      </c>
      <c r="K44" s="20">
        <f t="shared" si="18"/>
        <v>337</v>
      </c>
      <c r="L44" s="20"/>
      <c r="M44" s="20"/>
      <c r="N44" s="68"/>
      <c r="O44" s="80">
        <f t="shared" si="0"/>
        <v>1990</v>
      </c>
    </row>
    <row r="45" spans="1:15" ht="21" customHeight="1" thickBot="1">
      <c r="A45" s="95" t="s">
        <v>51</v>
      </c>
      <c r="B45" s="96"/>
      <c r="C45" s="97"/>
      <c r="D45" s="36">
        <f>SUM(D20,D29,D38,D41,D44)</f>
        <v>10801</v>
      </c>
      <c r="E45" s="15">
        <f aca="true" t="shared" si="19" ref="E45:K45">SUM(E20,E29,E38,E41,E44)</f>
        <v>8927</v>
      </c>
      <c r="F45" s="15">
        <f t="shared" si="19"/>
        <v>817</v>
      </c>
      <c r="G45" s="15">
        <f t="shared" si="19"/>
        <v>13778</v>
      </c>
      <c r="H45" s="15">
        <f t="shared" si="19"/>
        <v>16401</v>
      </c>
      <c r="I45" s="15">
        <f t="shared" si="19"/>
        <v>48559</v>
      </c>
      <c r="J45" s="15">
        <f t="shared" si="19"/>
        <v>7579</v>
      </c>
      <c r="K45" s="15">
        <f t="shared" si="19"/>
        <v>32885</v>
      </c>
      <c r="L45" s="15"/>
      <c r="M45" s="15"/>
      <c r="N45" s="70"/>
      <c r="O45" s="81">
        <f t="shared" si="0"/>
        <v>139747</v>
      </c>
    </row>
    <row r="46" spans="1:15" ht="21" customHeight="1" thickBot="1">
      <c r="A46" s="95" t="s">
        <v>31</v>
      </c>
      <c r="B46" s="96"/>
      <c r="C46" s="97"/>
      <c r="D46" s="36">
        <v>117</v>
      </c>
      <c r="E46" s="15">
        <v>73</v>
      </c>
      <c r="F46" s="15">
        <v>3</v>
      </c>
      <c r="G46" s="15">
        <v>218</v>
      </c>
      <c r="H46" s="15">
        <v>230</v>
      </c>
      <c r="I46" s="15">
        <v>783</v>
      </c>
      <c r="J46" s="15">
        <v>75</v>
      </c>
      <c r="K46" s="15">
        <v>466</v>
      </c>
      <c r="L46" s="15"/>
      <c r="M46" s="15"/>
      <c r="N46" s="70"/>
      <c r="O46" s="81">
        <f t="shared" si="0"/>
        <v>1965</v>
      </c>
    </row>
    <row r="47" spans="1:15" ht="21" customHeight="1" thickBot="1">
      <c r="A47" s="95" t="s">
        <v>52</v>
      </c>
      <c r="B47" s="96"/>
      <c r="C47" s="97"/>
      <c r="D47" s="36">
        <f>SUM(D45:D46)</f>
        <v>10918</v>
      </c>
      <c r="E47" s="15">
        <f aca="true" t="shared" si="20" ref="E47:K47">SUM(E45:E46)</f>
        <v>9000</v>
      </c>
      <c r="F47" s="15">
        <f t="shared" si="20"/>
        <v>820</v>
      </c>
      <c r="G47" s="15">
        <f t="shared" si="20"/>
        <v>13996</v>
      </c>
      <c r="H47" s="15">
        <f t="shared" si="20"/>
        <v>16631</v>
      </c>
      <c r="I47" s="15">
        <f t="shared" si="20"/>
        <v>49342</v>
      </c>
      <c r="J47" s="15">
        <f t="shared" si="20"/>
        <v>7654</v>
      </c>
      <c r="K47" s="15">
        <f t="shared" si="20"/>
        <v>33351</v>
      </c>
      <c r="L47" s="15"/>
      <c r="M47" s="15"/>
      <c r="N47" s="70"/>
      <c r="O47" s="81">
        <f t="shared" si="0"/>
        <v>141712</v>
      </c>
    </row>
    <row r="48" spans="1:15" ht="21" customHeight="1">
      <c r="A48" s="143" t="s">
        <v>33</v>
      </c>
      <c r="B48" s="127" t="s">
        <v>53</v>
      </c>
      <c r="C48" s="6" t="s">
        <v>54</v>
      </c>
      <c r="D48" s="62">
        <v>3993</v>
      </c>
      <c r="E48" s="18">
        <v>3722</v>
      </c>
      <c r="F48" s="18">
        <v>293</v>
      </c>
      <c r="G48" s="18">
        <v>6749</v>
      </c>
      <c r="H48" s="18">
        <v>8219</v>
      </c>
      <c r="I48" s="18">
        <v>16584</v>
      </c>
      <c r="J48" s="18">
        <v>2356</v>
      </c>
      <c r="K48" s="18">
        <v>13911</v>
      </c>
      <c r="L48" s="18"/>
      <c r="M48" s="18"/>
      <c r="N48" s="67"/>
      <c r="O48" s="79">
        <f t="shared" si="0"/>
        <v>55827</v>
      </c>
    </row>
    <row r="49" spans="1:15" ht="21" customHeight="1">
      <c r="A49" s="93"/>
      <c r="B49" s="129"/>
      <c r="C49" s="9" t="s">
        <v>55</v>
      </c>
      <c r="D49" s="29">
        <v>3255</v>
      </c>
      <c r="E49" s="11">
        <v>3725</v>
      </c>
      <c r="F49" s="11">
        <v>315</v>
      </c>
      <c r="G49" s="11">
        <v>4989</v>
      </c>
      <c r="H49" s="11">
        <v>7704</v>
      </c>
      <c r="I49" s="11">
        <v>12979</v>
      </c>
      <c r="J49" s="11">
        <v>2364</v>
      </c>
      <c r="K49" s="11">
        <v>13689</v>
      </c>
      <c r="L49" s="11"/>
      <c r="M49" s="11"/>
      <c r="N49" s="65"/>
      <c r="O49" s="76">
        <f t="shared" si="0"/>
        <v>49020</v>
      </c>
    </row>
    <row r="50" spans="1:15" ht="21" customHeight="1">
      <c r="A50" s="93"/>
      <c r="B50" s="129"/>
      <c r="C50" s="9" t="s">
        <v>46</v>
      </c>
      <c r="D50" s="29">
        <f>SUM(D48:D49)</f>
        <v>7248</v>
      </c>
      <c r="E50" s="11">
        <f aca="true" t="shared" si="21" ref="E50:K50">SUM(E48:E49)</f>
        <v>7447</v>
      </c>
      <c r="F50" s="11">
        <f t="shared" si="21"/>
        <v>608</v>
      </c>
      <c r="G50" s="11">
        <f t="shared" si="21"/>
        <v>11738</v>
      </c>
      <c r="H50" s="11">
        <f t="shared" si="21"/>
        <v>15923</v>
      </c>
      <c r="I50" s="11">
        <f t="shared" si="21"/>
        <v>29563</v>
      </c>
      <c r="J50" s="11">
        <f t="shared" si="21"/>
        <v>4720</v>
      </c>
      <c r="K50" s="11">
        <f t="shared" si="21"/>
        <v>27600</v>
      </c>
      <c r="L50" s="11"/>
      <c r="M50" s="11"/>
      <c r="N50" s="65"/>
      <c r="O50" s="76">
        <f t="shared" si="0"/>
        <v>104847</v>
      </c>
    </row>
    <row r="51" spans="1:15" ht="21" customHeight="1">
      <c r="A51" s="93"/>
      <c r="B51" s="135" t="s">
        <v>37</v>
      </c>
      <c r="C51" s="136"/>
      <c r="D51" s="29">
        <v>49</v>
      </c>
      <c r="E51" s="11">
        <v>63</v>
      </c>
      <c r="F51" s="11">
        <v>3</v>
      </c>
      <c r="G51" s="11">
        <v>44</v>
      </c>
      <c r="H51" s="11">
        <v>70</v>
      </c>
      <c r="I51" s="11">
        <v>146</v>
      </c>
      <c r="J51" s="11">
        <v>18</v>
      </c>
      <c r="K51" s="11">
        <v>109</v>
      </c>
      <c r="L51" s="11"/>
      <c r="M51" s="11"/>
      <c r="N51" s="65"/>
      <c r="O51" s="76">
        <f t="shared" si="0"/>
        <v>502</v>
      </c>
    </row>
    <row r="52" spans="1:15" ht="21" customHeight="1" thickBot="1">
      <c r="A52" s="101"/>
      <c r="B52" s="144" t="s">
        <v>38</v>
      </c>
      <c r="C52" s="145"/>
      <c r="D52" s="63">
        <v>287</v>
      </c>
      <c r="E52" s="20">
        <v>202</v>
      </c>
      <c r="F52" s="20">
        <v>29</v>
      </c>
      <c r="G52" s="20">
        <v>295</v>
      </c>
      <c r="H52" s="20">
        <v>405</v>
      </c>
      <c r="I52" s="20">
        <v>1026</v>
      </c>
      <c r="J52" s="20">
        <v>118</v>
      </c>
      <c r="K52" s="20">
        <v>718</v>
      </c>
      <c r="L52" s="20"/>
      <c r="M52" s="20"/>
      <c r="N52" s="68"/>
      <c r="O52" s="80">
        <f t="shared" si="0"/>
        <v>3080</v>
      </c>
    </row>
    <row r="53" spans="1:15" ht="21" customHeight="1" thickBot="1">
      <c r="A53" s="120" t="s">
        <v>66</v>
      </c>
      <c r="B53" s="121"/>
      <c r="C53" s="122"/>
      <c r="D53" s="36">
        <f>SUM(D50:D52)</f>
        <v>7584</v>
      </c>
      <c r="E53" s="15">
        <f aca="true" t="shared" si="22" ref="E53:K53">SUM(E50:E52)</f>
        <v>7712</v>
      </c>
      <c r="F53" s="15">
        <f t="shared" si="22"/>
        <v>640</v>
      </c>
      <c r="G53" s="15">
        <f t="shared" si="22"/>
        <v>12077</v>
      </c>
      <c r="H53" s="15">
        <f t="shared" si="22"/>
        <v>16398</v>
      </c>
      <c r="I53" s="15">
        <f t="shared" si="22"/>
        <v>30735</v>
      </c>
      <c r="J53" s="15">
        <f t="shared" si="22"/>
        <v>4856</v>
      </c>
      <c r="K53" s="15">
        <f t="shared" si="22"/>
        <v>28427</v>
      </c>
      <c r="L53" s="15"/>
      <c r="M53" s="15"/>
      <c r="N53" s="70"/>
      <c r="O53" s="81">
        <f t="shared" si="0"/>
        <v>108429</v>
      </c>
    </row>
    <row r="54" spans="1:15" ht="23.25" customHeight="1" thickBot="1">
      <c r="A54" s="114" t="s">
        <v>142</v>
      </c>
      <c r="B54" s="115"/>
      <c r="C54" s="116"/>
      <c r="D54" s="85">
        <f>SUM(D47,D53)</f>
        <v>18502</v>
      </c>
      <c r="E54" s="83">
        <f aca="true" t="shared" si="23" ref="E54:K54">SUM(E47,E53)</f>
        <v>16712</v>
      </c>
      <c r="F54" s="83">
        <f t="shared" si="23"/>
        <v>1460</v>
      </c>
      <c r="G54" s="83">
        <f t="shared" si="23"/>
        <v>26073</v>
      </c>
      <c r="H54" s="83">
        <f t="shared" si="23"/>
        <v>33029</v>
      </c>
      <c r="I54" s="83">
        <f t="shared" si="23"/>
        <v>80077</v>
      </c>
      <c r="J54" s="83">
        <f t="shared" si="23"/>
        <v>12510</v>
      </c>
      <c r="K54" s="83">
        <f t="shared" si="23"/>
        <v>61778</v>
      </c>
      <c r="L54" s="83"/>
      <c r="M54" s="83"/>
      <c r="N54" s="86"/>
      <c r="O54" s="81">
        <f t="shared" si="0"/>
        <v>250141</v>
      </c>
    </row>
  </sheetData>
  <mergeCells count="40">
    <mergeCell ref="O5:O8"/>
    <mergeCell ref="A54:C54"/>
    <mergeCell ref="E5:E8"/>
    <mergeCell ref="F5:F8"/>
    <mergeCell ref="G5:G8"/>
    <mergeCell ref="H5:H8"/>
    <mergeCell ref="I5:I8"/>
    <mergeCell ref="D5:D8"/>
    <mergeCell ref="J5:J8"/>
    <mergeCell ref="K5:K8"/>
    <mergeCell ref="N5:N8"/>
    <mergeCell ref="A5:C5"/>
    <mergeCell ref="A6:A8"/>
    <mergeCell ref="B6:B8"/>
    <mergeCell ref="C6:C8"/>
    <mergeCell ref="L5:L8"/>
    <mergeCell ref="M5:M8"/>
    <mergeCell ref="A53:C53"/>
    <mergeCell ref="A9:A20"/>
    <mergeCell ref="A39:B41"/>
    <mergeCell ref="B48:B50"/>
    <mergeCell ref="A48:A52"/>
    <mergeCell ref="A47:C47"/>
    <mergeCell ref="B51:C51"/>
    <mergeCell ref="B52:C52"/>
    <mergeCell ref="A42:B44"/>
    <mergeCell ref="A45:C45"/>
    <mergeCell ref="A46:C46"/>
    <mergeCell ref="B33:B35"/>
    <mergeCell ref="B36:B38"/>
    <mergeCell ref="A21:A29"/>
    <mergeCell ref="A30:A38"/>
    <mergeCell ref="B21:B23"/>
    <mergeCell ref="B24:B26"/>
    <mergeCell ref="B27:B29"/>
    <mergeCell ref="B30:B32"/>
    <mergeCell ref="B9:B11"/>
    <mergeCell ref="B12:B14"/>
    <mergeCell ref="B15:B17"/>
    <mergeCell ref="B18:B20"/>
  </mergeCells>
  <printOptions/>
  <pageMargins left="0.3937007874015748" right="0.3937007874015748" top="0.5905511811023623" bottom="0.1968503937007874" header="0.5118110236220472" footer="0.5118110236220472"/>
  <pageSetup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54"/>
  <sheetViews>
    <sheetView showZeros="0" workbookViewId="0" topLeftCell="A1">
      <selection activeCell="D9" sqref="D9"/>
    </sheetView>
  </sheetViews>
  <sheetFormatPr defaultColWidth="9.00390625" defaultRowHeight="13.5"/>
  <cols>
    <col min="1" max="1" width="4.00390625" style="1" customWidth="1"/>
    <col min="2" max="2" width="7.25390625" style="1" customWidth="1"/>
    <col min="3" max="3" width="9.00390625" style="1" customWidth="1"/>
    <col min="4" max="15" width="9.50390625" style="1" customWidth="1"/>
    <col min="16" max="16384" width="9.00390625" style="1" customWidth="1"/>
  </cols>
  <sheetData>
    <row r="1" ht="15" customHeight="1"/>
    <row r="2" spans="1:7" ht="15" customHeight="1">
      <c r="A2" s="21"/>
      <c r="B2" s="21"/>
      <c r="C2" s="21"/>
      <c r="D2" s="21"/>
      <c r="E2" s="21"/>
      <c r="F2" s="22"/>
      <c r="G2" s="1" t="s">
        <v>67</v>
      </c>
    </row>
    <row r="3" spans="1:15" ht="15" customHeight="1">
      <c r="A3" s="5"/>
      <c r="B3" s="5"/>
      <c r="C3" s="5"/>
      <c r="D3" s="5"/>
      <c r="E3" s="5"/>
      <c r="O3" s="23"/>
    </row>
    <row r="4" ht="15" customHeight="1" thickBot="1">
      <c r="O4" s="24"/>
    </row>
    <row r="5" spans="1:15" ht="48" customHeight="1">
      <c r="A5" s="98" t="s">
        <v>68</v>
      </c>
      <c r="B5" s="99"/>
      <c r="C5" s="100"/>
      <c r="D5" s="158" t="s">
        <v>69</v>
      </c>
      <c r="E5" s="139" t="s">
        <v>70</v>
      </c>
      <c r="F5" s="139" t="s">
        <v>71</v>
      </c>
      <c r="G5" s="139" t="s">
        <v>72</v>
      </c>
      <c r="H5" s="139" t="s">
        <v>73</v>
      </c>
      <c r="I5" s="139" t="s">
        <v>74</v>
      </c>
      <c r="J5" s="146" t="s">
        <v>75</v>
      </c>
      <c r="K5" s="139" t="s">
        <v>76</v>
      </c>
      <c r="L5" s="146" t="s">
        <v>77</v>
      </c>
      <c r="M5" s="139"/>
      <c r="N5" s="146"/>
      <c r="O5" s="151" t="s">
        <v>143</v>
      </c>
    </row>
    <row r="6" spans="1:15" ht="13.5">
      <c r="A6" s="93" t="s">
        <v>40</v>
      </c>
      <c r="B6" s="102" t="s">
        <v>41</v>
      </c>
      <c r="C6" s="133" t="s">
        <v>42</v>
      </c>
      <c r="D6" s="163"/>
      <c r="E6" s="156"/>
      <c r="F6" s="156"/>
      <c r="G6" s="156"/>
      <c r="H6" s="156"/>
      <c r="I6" s="156"/>
      <c r="J6" s="147"/>
      <c r="K6" s="156"/>
      <c r="L6" s="147"/>
      <c r="M6" s="149"/>
      <c r="N6" s="161"/>
      <c r="O6" s="152"/>
    </row>
    <row r="7" spans="1:15" ht="13.5">
      <c r="A7" s="93"/>
      <c r="B7" s="102"/>
      <c r="C7" s="133"/>
      <c r="D7" s="163"/>
      <c r="E7" s="156"/>
      <c r="F7" s="156"/>
      <c r="G7" s="156"/>
      <c r="H7" s="156"/>
      <c r="I7" s="156"/>
      <c r="J7" s="147"/>
      <c r="K7" s="156"/>
      <c r="L7" s="147"/>
      <c r="M7" s="149"/>
      <c r="N7" s="161"/>
      <c r="O7" s="152"/>
    </row>
    <row r="8" spans="1:15" ht="18.75" customHeight="1" thickBot="1">
      <c r="A8" s="101"/>
      <c r="B8" s="103"/>
      <c r="C8" s="134"/>
      <c r="D8" s="164"/>
      <c r="E8" s="157"/>
      <c r="F8" s="157"/>
      <c r="G8" s="157"/>
      <c r="H8" s="157"/>
      <c r="I8" s="157"/>
      <c r="J8" s="148"/>
      <c r="K8" s="156"/>
      <c r="L8" s="147"/>
      <c r="M8" s="150"/>
      <c r="N8" s="162"/>
      <c r="O8" s="153"/>
    </row>
    <row r="9" spans="1:15" ht="21" customHeight="1">
      <c r="A9" s="123" t="s">
        <v>78</v>
      </c>
      <c r="B9" s="142" t="s">
        <v>43</v>
      </c>
      <c r="C9" s="6" t="s">
        <v>44</v>
      </c>
      <c r="D9" s="25">
        <v>641</v>
      </c>
      <c r="E9" s="8">
        <v>604</v>
      </c>
      <c r="F9" s="26">
        <v>47</v>
      </c>
      <c r="G9" s="26">
        <v>583</v>
      </c>
      <c r="H9" s="27">
        <v>1024</v>
      </c>
      <c r="I9" s="26">
        <v>513</v>
      </c>
      <c r="J9" s="26">
        <v>445</v>
      </c>
      <c r="K9" s="26">
        <f aca="true" t="shared" si="0" ref="K9:K43">SUM(D9:J9)</f>
        <v>3857</v>
      </c>
      <c r="L9" s="27">
        <v>12635</v>
      </c>
      <c r="M9" s="26"/>
      <c r="N9" s="60"/>
      <c r="O9" s="75">
        <f>SUM(K9:L9)</f>
        <v>16492</v>
      </c>
    </row>
    <row r="10" spans="1:15" ht="21" customHeight="1">
      <c r="A10" s="124"/>
      <c r="B10" s="102"/>
      <c r="C10" s="9" t="s">
        <v>45</v>
      </c>
      <c r="D10" s="29">
        <v>47</v>
      </c>
      <c r="E10" s="11">
        <v>52</v>
      </c>
      <c r="F10" s="11">
        <v>4</v>
      </c>
      <c r="G10" s="11">
        <v>186</v>
      </c>
      <c r="H10" s="11">
        <v>242</v>
      </c>
      <c r="I10" s="11">
        <v>89</v>
      </c>
      <c r="J10" s="11">
        <v>76</v>
      </c>
      <c r="K10" s="11">
        <f t="shared" si="0"/>
        <v>696</v>
      </c>
      <c r="L10" s="11">
        <v>4208</v>
      </c>
      <c r="M10" s="11"/>
      <c r="N10" s="30"/>
      <c r="O10" s="76">
        <f aca="true" t="shared" si="1" ref="O10:O54">SUM(K10:L10)</f>
        <v>4904</v>
      </c>
    </row>
    <row r="11" spans="1:15" ht="21" customHeight="1">
      <c r="A11" s="124"/>
      <c r="B11" s="102"/>
      <c r="C11" s="9" t="s">
        <v>46</v>
      </c>
      <c r="D11" s="29">
        <f aca="true" t="shared" si="2" ref="D11:J11">SUM(D9:D10)</f>
        <v>688</v>
      </c>
      <c r="E11" s="11">
        <f t="shared" si="2"/>
        <v>656</v>
      </c>
      <c r="F11" s="11">
        <f t="shared" si="2"/>
        <v>51</v>
      </c>
      <c r="G11" s="11">
        <f t="shared" si="2"/>
        <v>769</v>
      </c>
      <c r="H11" s="11">
        <f t="shared" si="2"/>
        <v>1266</v>
      </c>
      <c r="I11" s="11">
        <f t="shared" si="2"/>
        <v>602</v>
      </c>
      <c r="J11" s="11">
        <f t="shared" si="2"/>
        <v>521</v>
      </c>
      <c r="K11" s="11">
        <f t="shared" si="0"/>
        <v>4553</v>
      </c>
      <c r="L11" s="11">
        <f>SUM(L9:L10)</f>
        <v>16843</v>
      </c>
      <c r="M11" s="11"/>
      <c r="N11" s="30"/>
      <c r="O11" s="76">
        <f t="shared" si="1"/>
        <v>21396</v>
      </c>
    </row>
    <row r="12" spans="1:15" ht="21" customHeight="1">
      <c r="A12" s="124"/>
      <c r="B12" s="102" t="s">
        <v>47</v>
      </c>
      <c r="C12" s="9" t="s">
        <v>44</v>
      </c>
      <c r="D12" s="29">
        <v>1413</v>
      </c>
      <c r="E12" s="11">
        <v>939</v>
      </c>
      <c r="F12" s="11">
        <v>148</v>
      </c>
      <c r="G12" s="11">
        <v>1729</v>
      </c>
      <c r="H12" s="11">
        <v>2070</v>
      </c>
      <c r="I12" s="11">
        <v>848</v>
      </c>
      <c r="J12" s="11">
        <v>750</v>
      </c>
      <c r="K12" s="11">
        <f t="shared" si="0"/>
        <v>7897</v>
      </c>
      <c r="L12" s="11">
        <v>30682</v>
      </c>
      <c r="M12" s="11"/>
      <c r="N12" s="30"/>
      <c r="O12" s="76">
        <f t="shared" si="1"/>
        <v>38579</v>
      </c>
    </row>
    <row r="13" spans="1:15" ht="21" customHeight="1">
      <c r="A13" s="124"/>
      <c r="B13" s="102"/>
      <c r="C13" s="9" t="s">
        <v>45</v>
      </c>
      <c r="D13" s="29">
        <v>6</v>
      </c>
      <c r="E13" s="11">
        <v>7</v>
      </c>
      <c r="F13" s="11">
        <v>1</v>
      </c>
      <c r="G13" s="11">
        <v>31</v>
      </c>
      <c r="H13" s="11">
        <v>18</v>
      </c>
      <c r="I13" s="11">
        <v>6</v>
      </c>
      <c r="J13" s="11">
        <v>10</v>
      </c>
      <c r="K13" s="11">
        <f t="shared" si="0"/>
        <v>79</v>
      </c>
      <c r="L13" s="11">
        <v>348</v>
      </c>
      <c r="M13" s="11"/>
      <c r="N13" s="30"/>
      <c r="O13" s="76">
        <f t="shared" si="1"/>
        <v>427</v>
      </c>
    </row>
    <row r="14" spans="1:15" ht="21" customHeight="1">
      <c r="A14" s="124"/>
      <c r="B14" s="102"/>
      <c r="C14" s="9" t="s">
        <v>46</v>
      </c>
      <c r="D14" s="29">
        <f aca="true" t="shared" si="3" ref="D14:J14">SUM(D12:D13)</f>
        <v>1419</v>
      </c>
      <c r="E14" s="11">
        <f t="shared" si="3"/>
        <v>946</v>
      </c>
      <c r="F14" s="11">
        <f t="shared" si="3"/>
        <v>149</v>
      </c>
      <c r="G14" s="11">
        <f t="shared" si="3"/>
        <v>1760</v>
      </c>
      <c r="H14" s="11">
        <f t="shared" si="3"/>
        <v>2088</v>
      </c>
      <c r="I14" s="11">
        <f t="shared" si="3"/>
        <v>854</v>
      </c>
      <c r="J14" s="11">
        <f t="shared" si="3"/>
        <v>760</v>
      </c>
      <c r="K14" s="11">
        <f t="shared" si="0"/>
        <v>7976</v>
      </c>
      <c r="L14" s="11">
        <f>SUM(L12:L13)</f>
        <v>31030</v>
      </c>
      <c r="M14" s="11"/>
      <c r="N14" s="30"/>
      <c r="O14" s="76">
        <f t="shared" si="1"/>
        <v>39006</v>
      </c>
    </row>
    <row r="15" spans="1:15" ht="21" customHeight="1">
      <c r="A15" s="124"/>
      <c r="B15" s="102" t="s">
        <v>48</v>
      </c>
      <c r="C15" s="9" t="s">
        <v>44</v>
      </c>
      <c r="D15" s="29">
        <v>8</v>
      </c>
      <c r="E15" s="11">
        <v>7</v>
      </c>
      <c r="F15" s="11">
        <v>1</v>
      </c>
      <c r="G15" s="11">
        <v>2</v>
      </c>
      <c r="H15" s="11">
        <v>3</v>
      </c>
      <c r="I15" s="11">
        <v>3</v>
      </c>
      <c r="J15" s="11">
        <v>3</v>
      </c>
      <c r="K15" s="11">
        <f t="shared" si="0"/>
        <v>27</v>
      </c>
      <c r="L15" s="11">
        <v>111</v>
      </c>
      <c r="M15" s="11"/>
      <c r="N15" s="30"/>
      <c r="O15" s="76">
        <f t="shared" si="1"/>
        <v>138</v>
      </c>
    </row>
    <row r="16" spans="1:15" ht="21" customHeight="1">
      <c r="A16" s="124"/>
      <c r="B16" s="102"/>
      <c r="C16" s="9" t="s">
        <v>45</v>
      </c>
      <c r="D16" s="29">
        <v>2</v>
      </c>
      <c r="E16" s="11"/>
      <c r="F16" s="11">
        <v>1</v>
      </c>
      <c r="G16" s="11">
        <v>11</v>
      </c>
      <c r="H16" s="11">
        <v>3</v>
      </c>
      <c r="I16" s="11"/>
      <c r="J16" s="11">
        <v>5</v>
      </c>
      <c r="K16" s="11">
        <f t="shared" si="0"/>
        <v>22</v>
      </c>
      <c r="L16" s="11">
        <v>207</v>
      </c>
      <c r="M16" s="11"/>
      <c r="N16" s="30"/>
      <c r="O16" s="76">
        <f t="shared" si="1"/>
        <v>229</v>
      </c>
    </row>
    <row r="17" spans="1:15" ht="21" customHeight="1">
      <c r="A17" s="124"/>
      <c r="B17" s="102"/>
      <c r="C17" s="9" t="s">
        <v>46</v>
      </c>
      <c r="D17" s="29">
        <f aca="true" t="shared" si="4" ref="D17:J17">SUM(D15:D16)</f>
        <v>10</v>
      </c>
      <c r="E17" s="11">
        <f t="shared" si="4"/>
        <v>7</v>
      </c>
      <c r="F17" s="11">
        <f t="shared" si="4"/>
        <v>2</v>
      </c>
      <c r="G17" s="11">
        <f t="shared" si="4"/>
        <v>13</v>
      </c>
      <c r="H17" s="11">
        <f t="shared" si="4"/>
        <v>6</v>
      </c>
      <c r="I17" s="11">
        <f t="shared" si="4"/>
        <v>3</v>
      </c>
      <c r="J17" s="11">
        <f t="shared" si="4"/>
        <v>8</v>
      </c>
      <c r="K17" s="11">
        <f t="shared" si="0"/>
        <v>49</v>
      </c>
      <c r="L17" s="11">
        <f>SUM(L15:L16)</f>
        <v>318</v>
      </c>
      <c r="M17" s="11"/>
      <c r="N17" s="30"/>
      <c r="O17" s="76">
        <f t="shared" si="1"/>
        <v>367</v>
      </c>
    </row>
    <row r="18" spans="1:15" ht="21" customHeight="1">
      <c r="A18" s="124"/>
      <c r="B18" s="102" t="s">
        <v>79</v>
      </c>
      <c r="C18" s="9" t="s">
        <v>44</v>
      </c>
      <c r="D18" s="29">
        <f>SUM(D9,D12,D15)</f>
        <v>2062</v>
      </c>
      <c r="E18" s="11">
        <f aca="true" t="shared" si="5" ref="E18:H20">SUM(E9,E12,E15)</f>
        <v>1550</v>
      </c>
      <c r="F18" s="11">
        <f t="shared" si="5"/>
        <v>196</v>
      </c>
      <c r="G18" s="11">
        <f t="shared" si="5"/>
        <v>2314</v>
      </c>
      <c r="H18" s="11">
        <f t="shared" si="5"/>
        <v>3097</v>
      </c>
      <c r="I18" s="11">
        <f aca="true" t="shared" si="6" ref="I18:J20">SUM(I9,I12,I15)</f>
        <v>1364</v>
      </c>
      <c r="J18" s="11">
        <f t="shared" si="6"/>
        <v>1198</v>
      </c>
      <c r="K18" s="11">
        <f t="shared" si="0"/>
        <v>11781</v>
      </c>
      <c r="L18" s="11">
        <f>SUM(L9,L12,L15)</f>
        <v>43428</v>
      </c>
      <c r="M18" s="11"/>
      <c r="N18" s="30"/>
      <c r="O18" s="76">
        <f t="shared" si="1"/>
        <v>55209</v>
      </c>
    </row>
    <row r="19" spans="1:15" ht="21" customHeight="1">
      <c r="A19" s="124"/>
      <c r="B19" s="102"/>
      <c r="C19" s="9" t="s">
        <v>45</v>
      </c>
      <c r="D19" s="29">
        <f>SUM(D10,D13,D16)</f>
        <v>55</v>
      </c>
      <c r="E19" s="11">
        <f t="shared" si="5"/>
        <v>59</v>
      </c>
      <c r="F19" s="11">
        <f t="shared" si="5"/>
        <v>6</v>
      </c>
      <c r="G19" s="11">
        <f t="shared" si="5"/>
        <v>228</v>
      </c>
      <c r="H19" s="11">
        <f t="shared" si="5"/>
        <v>263</v>
      </c>
      <c r="I19" s="11">
        <f t="shared" si="6"/>
        <v>95</v>
      </c>
      <c r="J19" s="11">
        <f t="shared" si="6"/>
        <v>91</v>
      </c>
      <c r="K19" s="11">
        <f t="shared" si="0"/>
        <v>797</v>
      </c>
      <c r="L19" s="11">
        <f>SUM(L10,L13,L16)</f>
        <v>4763</v>
      </c>
      <c r="M19" s="11"/>
      <c r="N19" s="30"/>
      <c r="O19" s="76">
        <f t="shared" si="1"/>
        <v>5560</v>
      </c>
    </row>
    <row r="20" spans="1:15" ht="21" customHeight="1" thickBot="1">
      <c r="A20" s="125"/>
      <c r="B20" s="103"/>
      <c r="C20" s="12" t="s">
        <v>46</v>
      </c>
      <c r="D20" s="61">
        <f>SUM(D11,D14,D17)</f>
        <v>2117</v>
      </c>
      <c r="E20" s="42">
        <f t="shared" si="5"/>
        <v>1609</v>
      </c>
      <c r="F20" s="42">
        <f t="shared" si="5"/>
        <v>202</v>
      </c>
      <c r="G20" s="42">
        <f t="shared" si="5"/>
        <v>2542</v>
      </c>
      <c r="H20" s="42">
        <f t="shared" si="5"/>
        <v>3360</v>
      </c>
      <c r="I20" s="20">
        <f t="shared" si="6"/>
        <v>1459</v>
      </c>
      <c r="J20" s="42">
        <f t="shared" si="6"/>
        <v>1289</v>
      </c>
      <c r="K20" s="42">
        <f t="shared" si="0"/>
        <v>12578</v>
      </c>
      <c r="L20" s="20">
        <f>SUM(L11,L14,L17)</f>
        <v>48191</v>
      </c>
      <c r="M20" s="20"/>
      <c r="N20" s="38"/>
      <c r="O20" s="78">
        <f t="shared" si="1"/>
        <v>60769</v>
      </c>
    </row>
    <row r="21" spans="1:15" ht="21" customHeight="1">
      <c r="A21" s="123" t="s">
        <v>80</v>
      </c>
      <c r="B21" s="142" t="s">
        <v>43</v>
      </c>
      <c r="C21" s="6" t="s">
        <v>44</v>
      </c>
      <c r="D21" s="62">
        <v>28</v>
      </c>
      <c r="E21" s="18">
        <v>35</v>
      </c>
      <c r="F21" s="18">
        <v>4</v>
      </c>
      <c r="G21" s="18">
        <v>13</v>
      </c>
      <c r="H21" s="18">
        <v>18</v>
      </c>
      <c r="I21" s="8">
        <v>25</v>
      </c>
      <c r="J21" s="18">
        <v>14</v>
      </c>
      <c r="K21" s="18">
        <f t="shared" si="0"/>
        <v>137</v>
      </c>
      <c r="L21" s="8">
        <v>238</v>
      </c>
      <c r="M21" s="8"/>
      <c r="N21" s="34"/>
      <c r="O21" s="79">
        <f t="shared" si="1"/>
        <v>375</v>
      </c>
    </row>
    <row r="22" spans="1:15" ht="21" customHeight="1">
      <c r="A22" s="124"/>
      <c r="B22" s="102"/>
      <c r="C22" s="9" t="s">
        <v>45</v>
      </c>
      <c r="D22" s="29">
        <v>11</v>
      </c>
      <c r="E22" s="11">
        <v>29</v>
      </c>
      <c r="F22" s="11"/>
      <c r="G22" s="11">
        <v>7</v>
      </c>
      <c r="H22" s="11">
        <v>40</v>
      </c>
      <c r="I22" s="11">
        <v>9</v>
      </c>
      <c r="J22" s="11">
        <v>2</v>
      </c>
      <c r="K22" s="11">
        <f t="shared" si="0"/>
        <v>98</v>
      </c>
      <c r="L22" s="11">
        <v>731</v>
      </c>
      <c r="M22" s="11"/>
      <c r="N22" s="30"/>
      <c r="O22" s="76">
        <f t="shared" si="1"/>
        <v>829</v>
      </c>
    </row>
    <row r="23" spans="1:15" ht="21" customHeight="1">
      <c r="A23" s="124"/>
      <c r="B23" s="102"/>
      <c r="C23" s="9" t="s">
        <v>46</v>
      </c>
      <c r="D23" s="29">
        <f aca="true" t="shared" si="7" ref="D23:J23">SUM(D21:D22)</f>
        <v>39</v>
      </c>
      <c r="E23" s="11">
        <f t="shared" si="7"/>
        <v>64</v>
      </c>
      <c r="F23" s="11">
        <f t="shared" si="7"/>
        <v>4</v>
      </c>
      <c r="G23" s="11">
        <f t="shared" si="7"/>
        <v>20</v>
      </c>
      <c r="H23" s="11">
        <f t="shared" si="7"/>
        <v>58</v>
      </c>
      <c r="I23" s="11">
        <f t="shared" si="7"/>
        <v>34</v>
      </c>
      <c r="J23" s="11">
        <f t="shared" si="7"/>
        <v>16</v>
      </c>
      <c r="K23" s="11">
        <f t="shared" si="0"/>
        <v>235</v>
      </c>
      <c r="L23" s="11">
        <f>SUM(L21:L22)</f>
        <v>969</v>
      </c>
      <c r="M23" s="11"/>
      <c r="N23" s="30"/>
      <c r="O23" s="76">
        <f t="shared" si="1"/>
        <v>1204</v>
      </c>
    </row>
    <row r="24" spans="1:15" ht="21" customHeight="1">
      <c r="A24" s="124"/>
      <c r="B24" s="102" t="s">
        <v>47</v>
      </c>
      <c r="C24" s="9" t="s">
        <v>44</v>
      </c>
      <c r="D24" s="29">
        <v>64</v>
      </c>
      <c r="E24" s="11">
        <v>55</v>
      </c>
      <c r="F24" s="11">
        <v>6</v>
      </c>
      <c r="G24" s="11">
        <v>45</v>
      </c>
      <c r="H24" s="11">
        <v>50</v>
      </c>
      <c r="I24" s="11">
        <v>34</v>
      </c>
      <c r="J24" s="11">
        <v>36</v>
      </c>
      <c r="K24" s="11">
        <f t="shared" si="0"/>
        <v>290</v>
      </c>
      <c r="L24" s="11">
        <v>946</v>
      </c>
      <c r="M24" s="11"/>
      <c r="N24" s="30"/>
      <c r="O24" s="76">
        <f t="shared" si="1"/>
        <v>1236</v>
      </c>
    </row>
    <row r="25" spans="1:15" ht="21" customHeight="1">
      <c r="A25" s="124"/>
      <c r="B25" s="102"/>
      <c r="C25" s="9" t="s">
        <v>45</v>
      </c>
      <c r="D25" s="29">
        <v>4</v>
      </c>
      <c r="E25" s="11">
        <v>15</v>
      </c>
      <c r="F25" s="11"/>
      <c r="G25" s="11">
        <v>2</v>
      </c>
      <c r="H25" s="11">
        <v>23</v>
      </c>
      <c r="I25" s="11">
        <v>4</v>
      </c>
      <c r="J25" s="11">
        <v>3</v>
      </c>
      <c r="K25" s="11">
        <f t="shared" si="0"/>
        <v>51</v>
      </c>
      <c r="L25" s="11">
        <v>151</v>
      </c>
      <c r="M25" s="11"/>
      <c r="N25" s="30"/>
      <c r="O25" s="76">
        <f t="shared" si="1"/>
        <v>202</v>
      </c>
    </row>
    <row r="26" spans="1:15" ht="21" customHeight="1">
      <c r="A26" s="124"/>
      <c r="B26" s="102"/>
      <c r="C26" s="9" t="s">
        <v>46</v>
      </c>
      <c r="D26" s="29">
        <f aca="true" t="shared" si="8" ref="D26:J26">SUM(D24:D25)</f>
        <v>68</v>
      </c>
      <c r="E26" s="11">
        <f t="shared" si="8"/>
        <v>70</v>
      </c>
      <c r="F26" s="11">
        <f t="shared" si="8"/>
        <v>6</v>
      </c>
      <c r="G26" s="11">
        <f t="shared" si="8"/>
        <v>47</v>
      </c>
      <c r="H26" s="11">
        <f t="shared" si="8"/>
        <v>73</v>
      </c>
      <c r="I26" s="11">
        <f t="shared" si="8"/>
        <v>38</v>
      </c>
      <c r="J26" s="11">
        <f t="shared" si="8"/>
        <v>39</v>
      </c>
      <c r="K26" s="11">
        <f t="shared" si="0"/>
        <v>341</v>
      </c>
      <c r="L26" s="11">
        <f>SUM(L24:L25)</f>
        <v>1097</v>
      </c>
      <c r="M26" s="11"/>
      <c r="N26" s="30"/>
      <c r="O26" s="76">
        <f t="shared" si="1"/>
        <v>1438</v>
      </c>
    </row>
    <row r="27" spans="1:15" ht="21" customHeight="1">
      <c r="A27" s="124"/>
      <c r="B27" s="102" t="s">
        <v>79</v>
      </c>
      <c r="C27" s="9" t="s">
        <v>44</v>
      </c>
      <c r="D27" s="29">
        <f>SUM(D21,D24)</f>
        <v>92</v>
      </c>
      <c r="E27" s="11">
        <f aca="true" t="shared" si="9" ref="E27:H29">SUM(E21,E24)</f>
        <v>90</v>
      </c>
      <c r="F27" s="11">
        <f t="shared" si="9"/>
        <v>10</v>
      </c>
      <c r="G27" s="11">
        <f t="shared" si="9"/>
        <v>58</v>
      </c>
      <c r="H27" s="11">
        <f t="shared" si="9"/>
        <v>68</v>
      </c>
      <c r="I27" s="11">
        <f aca="true" t="shared" si="10" ref="I27:J29">SUM(I21,I24)</f>
        <v>59</v>
      </c>
      <c r="J27" s="11">
        <f t="shared" si="10"/>
        <v>50</v>
      </c>
      <c r="K27" s="11">
        <f t="shared" si="0"/>
        <v>427</v>
      </c>
      <c r="L27" s="11">
        <f>SUM(L21,L24)</f>
        <v>1184</v>
      </c>
      <c r="M27" s="11"/>
      <c r="N27" s="30"/>
      <c r="O27" s="76">
        <f t="shared" si="1"/>
        <v>1611</v>
      </c>
    </row>
    <row r="28" spans="1:15" ht="21" customHeight="1">
      <c r="A28" s="124"/>
      <c r="B28" s="102"/>
      <c r="C28" s="9" t="s">
        <v>45</v>
      </c>
      <c r="D28" s="29">
        <f>SUM(D22,D25)</f>
        <v>15</v>
      </c>
      <c r="E28" s="11">
        <f t="shared" si="9"/>
        <v>44</v>
      </c>
      <c r="F28" s="11">
        <f t="shared" si="9"/>
        <v>0</v>
      </c>
      <c r="G28" s="11">
        <f t="shared" si="9"/>
        <v>9</v>
      </c>
      <c r="H28" s="11">
        <f t="shared" si="9"/>
        <v>63</v>
      </c>
      <c r="I28" s="11">
        <f t="shared" si="10"/>
        <v>13</v>
      </c>
      <c r="J28" s="11">
        <f t="shared" si="10"/>
        <v>5</v>
      </c>
      <c r="K28" s="11">
        <f t="shared" si="0"/>
        <v>149</v>
      </c>
      <c r="L28" s="11">
        <f>SUM(L22,L25)</f>
        <v>882</v>
      </c>
      <c r="M28" s="11"/>
      <c r="N28" s="30"/>
      <c r="O28" s="76">
        <f t="shared" si="1"/>
        <v>1031</v>
      </c>
    </row>
    <row r="29" spans="1:15" ht="21" customHeight="1" thickBot="1">
      <c r="A29" s="125"/>
      <c r="B29" s="103"/>
      <c r="C29" s="12" t="s">
        <v>46</v>
      </c>
      <c r="D29" s="61">
        <f>SUM(D23,D26)</f>
        <v>107</v>
      </c>
      <c r="E29" s="42">
        <f t="shared" si="9"/>
        <v>134</v>
      </c>
      <c r="F29" s="42">
        <f t="shared" si="9"/>
        <v>10</v>
      </c>
      <c r="G29" s="42">
        <f t="shared" si="9"/>
        <v>67</v>
      </c>
      <c r="H29" s="42">
        <f t="shared" si="9"/>
        <v>131</v>
      </c>
      <c r="I29" s="42">
        <f t="shared" si="10"/>
        <v>72</v>
      </c>
      <c r="J29" s="42">
        <f t="shared" si="10"/>
        <v>55</v>
      </c>
      <c r="K29" s="42">
        <f t="shared" si="0"/>
        <v>576</v>
      </c>
      <c r="L29" s="42">
        <f>SUM(L23,L26)</f>
        <v>2066</v>
      </c>
      <c r="M29" s="42"/>
      <c r="N29" s="53"/>
      <c r="O29" s="78">
        <f t="shared" si="1"/>
        <v>2642</v>
      </c>
    </row>
    <row r="30" spans="1:15" ht="21" customHeight="1">
      <c r="A30" s="123" t="s">
        <v>81</v>
      </c>
      <c r="B30" s="142" t="s">
        <v>43</v>
      </c>
      <c r="C30" s="6" t="s">
        <v>44</v>
      </c>
      <c r="D30" s="62">
        <v>2832</v>
      </c>
      <c r="E30" s="18">
        <v>2265</v>
      </c>
      <c r="F30" s="18">
        <v>209</v>
      </c>
      <c r="G30" s="18">
        <v>3562</v>
      </c>
      <c r="H30" s="18">
        <v>4153</v>
      </c>
      <c r="I30" s="18">
        <v>2063</v>
      </c>
      <c r="J30" s="18">
        <v>2050</v>
      </c>
      <c r="K30" s="18">
        <f t="shared" si="0"/>
        <v>17134</v>
      </c>
      <c r="L30" s="18">
        <v>75754</v>
      </c>
      <c r="M30" s="18"/>
      <c r="N30" s="32"/>
      <c r="O30" s="79">
        <f t="shared" si="1"/>
        <v>92888</v>
      </c>
    </row>
    <row r="31" spans="1:15" ht="21" customHeight="1">
      <c r="A31" s="124"/>
      <c r="B31" s="102"/>
      <c r="C31" s="9" t="s">
        <v>45</v>
      </c>
      <c r="D31" s="29">
        <v>2</v>
      </c>
      <c r="E31" s="11">
        <v>1</v>
      </c>
      <c r="F31" s="11"/>
      <c r="G31" s="11">
        <v>2</v>
      </c>
      <c r="H31" s="11">
        <v>5</v>
      </c>
      <c r="I31" s="11">
        <v>3</v>
      </c>
      <c r="J31" s="11">
        <v>5</v>
      </c>
      <c r="K31" s="11">
        <f t="shared" si="0"/>
        <v>18</v>
      </c>
      <c r="L31" s="11">
        <v>99</v>
      </c>
      <c r="M31" s="11"/>
      <c r="N31" s="30"/>
      <c r="O31" s="76">
        <f t="shared" si="1"/>
        <v>117</v>
      </c>
    </row>
    <row r="32" spans="1:15" ht="21" customHeight="1">
      <c r="A32" s="124"/>
      <c r="B32" s="102"/>
      <c r="C32" s="9" t="s">
        <v>46</v>
      </c>
      <c r="D32" s="29">
        <f aca="true" t="shared" si="11" ref="D32:J32">SUM(D30:D31)</f>
        <v>2834</v>
      </c>
      <c r="E32" s="11">
        <f t="shared" si="11"/>
        <v>2266</v>
      </c>
      <c r="F32" s="11">
        <f t="shared" si="11"/>
        <v>209</v>
      </c>
      <c r="G32" s="11">
        <f t="shared" si="11"/>
        <v>3564</v>
      </c>
      <c r="H32" s="11">
        <f t="shared" si="11"/>
        <v>4158</v>
      </c>
      <c r="I32" s="11">
        <f t="shared" si="11"/>
        <v>2066</v>
      </c>
      <c r="J32" s="11">
        <f t="shared" si="11"/>
        <v>2055</v>
      </c>
      <c r="K32" s="11">
        <f t="shared" si="0"/>
        <v>17152</v>
      </c>
      <c r="L32" s="11">
        <f>SUM(L30:L31)</f>
        <v>75853</v>
      </c>
      <c r="M32" s="11"/>
      <c r="N32" s="30"/>
      <c r="O32" s="76">
        <f t="shared" si="1"/>
        <v>93005</v>
      </c>
    </row>
    <row r="33" spans="1:15" ht="21" customHeight="1">
      <c r="A33" s="124"/>
      <c r="B33" s="102" t="s">
        <v>47</v>
      </c>
      <c r="C33" s="9" t="s">
        <v>44</v>
      </c>
      <c r="D33" s="29">
        <v>5112</v>
      </c>
      <c r="E33" s="11">
        <v>4306</v>
      </c>
      <c r="F33" s="11">
        <v>339</v>
      </c>
      <c r="G33" s="11">
        <v>6931</v>
      </c>
      <c r="H33" s="11">
        <v>7850</v>
      </c>
      <c r="I33" s="11">
        <v>4306</v>
      </c>
      <c r="J33" s="11">
        <v>3713</v>
      </c>
      <c r="K33" s="11">
        <f t="shared" si="0"/>
        <v>32557</v>
      </c>
      <c r="L33" s="11">
        <v>143189</v>
      </c>
      <c r="M33" s="11"/>
      <c r="N33" s="30"/>
      <c r="O33" s="76">
        <f t="shared" si="1"/>
        <v>175746</v>
      </c>
    </row>
    <row r="34" spans="1:15" ht="21" customHeight="1">
      <c r="A34" s="124"/>
      <c r="B34" s="102"/>
      <c r="C34" s="9" t="s">
        <v>45</v>
      </c>
      <c r="D34" s="29">
        <v>33</v>
      </c>
      <c r="E34" s="11">
        <v>21</v>
      </c>
      <c r="F34" s="11"/>
      <c r="G34" s="11">
        <v>36</v>
      </c>
      <c r="H34" s="11">
        <v>44</v>
      </c>
      <c r="I34" s="11">
        <v>52</v>
      </c>
      <c r="J34" s="11">
        <v>20</v>
      </c>
      <c r="K34" s="11">
        <f t="shared" si="0"/>
        <v>206</v>
      </c>
      <c r="L34" s="11">
        <v>2055</v>
      </c>
      <c r="M34" s="11"/>
      <c r="N34" s="30"/>
      <c r="O34" s="76">
        <f t="shared" si="1"/>
        <v>2261</v>
      </c>
    </row>
    <row r="35" spans="1:15" ht="21" customHeight="1">
      <c r="A35" s="124"/>
      <c r="B35" s="102"/>
      <c r="C35" s="9" t="s">
        <v>46</v>
      </c>
      <c r="D35" s="29">
        <f aca="true" t="shared" si="12" ref="D35:J35">SUM(D33:D34)</f>
        <v>5145</v>
      </c>
      <c r="E35" s="11">
        <f t="shared" si="12"/>
        <v>4327</v>
      </c>
      <c r="F35" s="11">
        <f t="shared" si="12"/>
        <v>339</v>
      </c>
      <c r="G35" s="11">
        <f t="shared" si="12"/>
        <v>6967</v>
      </c>
      <c r="H35" s="11">
        <f t="shared" si="12"/>
        <v>7894</v>
      </c>
      <c r="I35" s="11">
        <f t="shared" si="12"/>
        <v>4358</v>
      </c>
      <c r="J35" s="11">
        <f t="shared" si="12"/>
        <v>3733</v>
      </c>
      <c r="K35" s="11">
        <f t="shared" si="0"/>
        <v>32763</v>
      </c>
      <c r="L35" s="11">
        <f>SUM(L33:L34)</f>
        <v>145244</v>
      </c>
      <c r="M35" s="11"/>
      <c r="N35" s="30"/>
      <c r="O35" s="76">
        <f t="shared" si="1"/>
        <v>178007</v>
      </c>
    </row>
    <row r="36" spans="1:15" ht="21" customHeight="1">
      <c r="A36" s="124"/>
      <c r="B36" s="102" t="s">
        <v>79</v>
      </c>
      <c r="C36" s="9" t="s">
        <v>44</v>
      </c>
      <c r="D36" s="29">
        <f>SUM(D30,D33)</f>
        <v>7944</v>
      </c>
      <c r="E36" s="11">
        <f aca="true" t="shared" si="13" ref="E36:H38">SUM(E30,E33)</f>
        <v>6571</v>
      </c>
      <c r="F36" s="11">
        <f t="shared" si="13"/>
        <v>548</v>
      </c>
      <c r="G36" s="11">
        <f t="shared" si="13"/>
        <v>10493</v>
      </c>
      <c r="H36" s="11">
        <f t="shared" si="13"/>
        <v>12003</v>
      </c>
      <c r="I36" s="11">
        <f aca="true" t="shared" si="14" ref="I36:J38">SUM(I30,I33)</f>
        <v>6369</v>
      </c>
      <c r="J36" s="11">
        <f t="shared" si="14"/>
        <v>5763</v>
      </c>
      <c r="K36" s="11">
        <f t="shared" si="0"/>
        <v>49691</v>
      </c>
      <c r="L36" s="11">
        <f>SUM(L30,L33)</f>
        <v>218943</v>
      </c>
      <c r="M36" s="11"/>
      <c r="N36" s="30"/>
      <c r="O36" s="76">
        <f t="shared" si="1"/>
        <v>268634</v>
      </c>
    </row>
    <row r="37" spans="1:15" ht="21" customHeight="1">
      <c r="A37" s="124"/>
      <c r="B37" s="102"/>
      <c r="C37" s="9" t="s">
        <v>45</v>
      </c>
      <c r="D37" s="29">
        <f>SUM(D31,D34)</f>
        <v>35</v>
      </c>
      <c r="E37" s="11">
        <f t="shared" si="13"/>
        <v>22</v>
      </c>
      <c r="F37" s="11">
        <f t="shared" si="13"/>
        <v>0</v>
      </c>
      <c r="G37" s="11">
        <f t="shared" si="13"/>
        <v>38</v>
      </c>
      <c r="H37" s="11">
        <f t="shared" si="13"/>
        <v>49</v>
      </c>
      <c r="I37" s="11">
        <f t="shared" si="14"/>
        <v>55</v>
      </c>
      <c r="J37" s="11">
        <f t="shared" si="14"/>
        <v>25</v>
      </c>
      <c r="K37" s="11">
        <f t="shared" si="0"/>
        <v>224</v>
      </c>
      <c r="L37" s="11">
        <f>SUM(L31,L34)</f>
        <v>2154</v>
      </c>
      <c r="M37" s="11"/>
      <c r="N37" s="30"/>
      <c r="O37" s="76">
        <f t="shared" si="1"/>
        <v>2378</v>
      </c>
    </row>
    <row r="38" spans="1:16" ht="21" customHeight="1" thickBot="1">
      <c r="A38" s="125"/>
      <c r="B38" s="103"/>
      <c r="C38" s="12" t="s">
        <v>46</v>
      </c>
      <c r="D38" s="63">
        <f>SUM(D32,D35)</f>
        <v>7979</v>
      </c>
      <c r="E38" s="20">
        <f t="shared" si="13"/>
        <v>6593</v>
      </c>
      <c r="F38" s="20">
        <f t="shared" si="13"/>
        <v>548</v>
      </c>
      <c r="G38" s="20">
        <f t="shared" si="13"/>
        <v>10531</v>
      </c>
      <c r="H38" s="20">
        <f t="shared" si="13"/>
        <v>12052</v>
      </c>
      <c r="I38" s="20">
        <f t="shared" si="14"/>
        <v>6424</v>
      </c>
      <c r="J38" s="20">
        <f t="shared" si="14"/>
        <v>5788</v>
      </c>
      <c r="K38" s="42">
        <f t="shared" si="0"/>
        <v>49915</v>
      </c>
      <c r="L38" s="20">
        <f>SUM(L32,L35)</f>
        <v>221097</v>
      </c>
      <c r="M38" s="20"/>
      <c r="N38" s="38"/>
      <c r="O38" s="78">
        <f t="shared" si="1"/>
        <v>271012</v>
      </c>
      <c r="P38" s="45"/>
    </row>
    <row r="39" spans="1:15" ht="21" customHeight="1">
      <c r="A39" s="126" t="s">
        <v>49</v>
      </c>
      <c r="B39" s="127"/>
      <c r="C39" s="6" t="s">
        <v>44</v>
      </c>
      <c r="D39" s="69">
        <v>397</v>
      </c>
      <c r="E39" s="8">
        <v>353</v>
      </c>
      <c r="F39" s="8">
        <v>30</v>
      </c>
      <c r="G39" s="8">
        <v>418</v>
      </c>
      <c r="H39" s="8">
        <v>499</v>
      </c>
      <c r="I39" s="8">
        <v>275</v>
      </c>
      <c r="J39" s="8">
        <v>327</v>
      </c>
      <c r="K39" s="18">
        <f t="shared" si="0"/>
        <v>2299</v>
      </c>
      <c r="L39" s="8">
        <v>8841</v>
      </c>
      <c r="M39" s="8"/>
      <c r="N39" s="34"/>
      <c r="O39" s="79">
        <f t="shared" si="1"/>
        <v>11140</v>
      </c>
    </row>
    <row r="40" spans="1:15" ht="21" customHeight="1">
      <c r="A40" s="128"/>
      <c r="B40" s="129"/>
      <c r="C40" s="9" t="s">
        <v>45</v>
      </c>
      <c r="D40" s="29">
        <v>27</v>
      </c>
      <c r="E40" s="11">
        <v>71</v>
      </c>
      <c r="F40" s="11"/>
      <c r="G40" s="11">
        <v>58</v>
      </c>
      <c r="H40" s="11">
        <v>104</v>
      </c>
      <c r="I40" s="11">
        <v>26</v>
      </c>
      <c r="J40" s="11">
        <v>20</v>
      </c>
      <c r="K40" s="11">
        <f t="shared" si="0"/>
        <v>306</v>
      </c>
      <c r="L40" s="11">
        <v>2583</v>
      </c>
      <c r="M40" s="11"/>
      <c r="N40" s="30"/>
      <c r="O40" s="76">
        <f t="shared" si="1"/>
        <v>2889</v>
      </c>
    </row>
    <row r="41" spans="1:15" ht="21" customHeight="1" thickBot="1">
      <c r="A41" s="130"/>
      <c r="B41" s="131"/>
      <c r="C41" s="12" t="s">
        <v>46</v>
      </c>
      <c r="D41" s="61">
        <f aca="true" t="shared" si="15" ref="D41:J41">SUM(D39:D40)</f>
        <v>424</v>
      </c>
      <c r="E41" s="42">
        <f t="shared" si="15"/>
        <v>424</v>
      </c>
      <c r="F41" s="42">
        <f t="shared" si="15"/>
        <v>30</v>
      </c>
      <c r="G41" s="42">
        <f t="shared" si="15"/>
        <v>476</v>
      </c>
      <c r="H41" s="42">
        <f t="shared" si="15"/>
        <v>603</v>
      </c>
      <c r="I41" s="42">
        <f t="shared" si="15"/>
        <v>301</v>
      </c>
      <c r="J41" s="42">
        <f t="shared" si="15"/>
        <v>347</v>
      </c>
      <c r="K41" s="42">
        <f t="shared" si="0"/>
        <v>2605</v>
      </c>
      <c r="L41" s="42">
        <f>SUM(L39:L40)</f>
        <v>11424</v>
      </c>
      <c r="M41" s="42"/>
      <c r="N41" s="53"/>
      <c r="O41" s="78">
        <f t="shared" si="1"/>
        <v>14029</v>
      </c>
    </row>
    <row r="42" spans="1:15" ht="21" customHeight="1">
      <c r="A42" s="126" t="s">
        <v>50</v>
      </c>
      <c r="B42" s="127"/>
      <c r="C42" s="6" t="s">
        <v>44</v>
      </c>
      <c r="D42" s="62">
        <v>174</v>
      </c>
      <c r="E42" s="18">
        <v>167</v>
      </c>
      <c r="F42" s="18">
        <v>27</v>
      </c>
      <c r="G42" s="18">
        <v>162</v>
      </c>
      <c r="H42" s="18">
        <v>255</v>
      </c>
      <c r="I42" s="18">
        <v>119</v>
      </c>
      <c r="J42" s="18">
        <v>100</v>
      </c>
      <c r="K42" s="18">
        <f t="shared" si="0"/>
        <v>1004</v>
      </c>
      <c r="L42" s="18">
        <v>4447</v>
      </c>
      <c r="M42" s="18"/>
      <c r="N42" s="32"/>
      <c r="O42" s="79">
        <f t="shared" si="1"/>
        <v>5451</v>
      </c>
    </row>
    <row r="43" spans="1:15" ht="21" customHeight="1">
      <c r="A43" s="128"/>
      <c r="B43" s="129"/>
      <c r="C43" s="9" t="s">
        <v>45</v>
      </c>
      <c r="D43" s="29"/>
      <c r="E43" s="11"/>
      <c r="F43" s="11"/>
      <c r="G43" s="11"/>
      <c r="H43" s="11"/>
      <c r="I43" s="11"/>
      <c r="J43" s="11"/>
      <c r="K43" s="11">
        <f t="shared" si="0"/>
        <v>0</v>
      </c>
      <c r="L43" s="11">
        <v>12</v>
      </c>
      <c r="M43" s="11"/>
      <c r="N43" s="30"/>
      <c r="O43" s="76">
        <f t="shared" si="1"/>
        <v>12</v>
      </c>
    </row>
    <row r="44" spans="1:15" ht="21" customHeight="1" thickBot="1">
      <c r="A44" s="130"/>
      <c r="B44" s="131"/>
      <c r="C44" s="12" t="s">
        <v>46</v>
      </c>
      <c r="D44" s="63">
        <f aca="true" t="shared" si="16" ref="D44:L44">SUM(D42:D43)</f>
        <v>174</v>
      </c>
      <c r="E44" s="20">
        <f t="shared" si="16"/>
        <v>167</v>
      </c>
      <c r="F44" s="20">
        <f t="shared" si="16"/>
        <v>27</v>
      </c>
      <c r="G44" s="20">
        <f t="shared" si="16"/>
        <v>162</v>
      </c>
      <c r="H44" s="20">
        <f t="shared" si="16"/>
        <v>255</v>
      </c>
      <c r="I44" s="20">
        <f t="shared" si="16"/>
        <v>119</v>
      </c>
      <c r="J44" s="20">
        <f t="shared" si="16"/>
        <v>100</v>
      </c>
      <c r="K44" s="20">
        <f t="shared" si="16"/>
        <v>1004</v>
      </c>
      <c r="L44" s="20">
        <f t="shared" si="16"/>
        <v>4459</v>
      </c>
      <c r="M44" s="20"/>
      <c r="N44" s="38"/>
      <c r="O44" s="80">
        <f t="shared" si="1"/>
        <v>5463</v>
      </c>
    </row>
    <row r="45" spans="1:15" ht="21" customHeight="1" thickBot="1">
      <c r="A45" s="95" t="s">
        <v>51</v>
      </c>
      <c r="B45" s="96"/>
      <c r="C45" s="97"/>
      <c r="D45" s="36">
        <f aca="true" t="shared" si="17" ref="D45:J45">SUM(D20,D29,D38,D41,D44)</f>
        <v>10801</v>
      </c>
      <c r="E45" s="15">
        <f t="shared" si="17"/>
        <v>8927</v>
      </c>
      <c r="F45" s="15">
        <f t="shared" si="17"/>
        <v>817</v>
      </c>
      <c r="G45" s="15">
        <f t="shared" si="17"/>
        <v>13778</v>
      </c>
      <c r="H45" s="15">
        <f t="shared" si="17"/>
        <v>16401</v>
      </c>
      <c r="I45" s="15">
        <f t="shared" si="17"/>
        <v>8375</v>
      </c>
      <c r="J45" s="15">
        <f t="shared" si="17"/>
        <v>7579</v>
      </c>
      <c r="K45" s="15">
        <f aca="true" t="shared" si="18" ref="K45:K54">SUM(D45:J45)</f>
        <v>66678</v>
      </c>
      <c r="L45" s="15">
        <f>SUM(L20,L29,L38,L41,L44)</f>
        <v>287237</v>
      </c>
      <c r="M45" s="15"/>
      <c r="N45" s="37"/>
      <c r="O45" s="81">
        <f t="shared" si="1"/>
        <v>353915</v>
      </c>
    </row>
    <row r="46" spans="1:15" ht="21" customHeight="1" thickBot="1">
      <c r="A46" s="95" t="s">
        <v>82</v>
      </c>
      <c r="B46" s="96"/>
      <c r="C46" s="97"/>
      <c r="D46" s="36">
        <v>117</v>
      </c>
      <c r="E46" s="15">
        <v>73</v>
      </c>
      <c r="F46" s="15">
        <v>3</v>
      </c>
      <c r="G46" s="15">
        <v>218</v>
      </c>
      <c r="H46" s="15">
        <v>230</v>
      </c>
      <c r="I46" s="15">
        <v>128</v>
      </c>
      <c r="J46" s="15">
        <v>75</v>
      </c>
      <c r="K46" s="15">
        <f t="shared" si="18"/>
        <v>844</v>
      </c>
      <c r="L46" s="15">
        <v>4822</v>
      </c>
      <c r="M46" s="15"/>
      <c r="N46" s="37"/>
      <c r="O46" s="81">
        <f t="shared" si="1"/>
        <v>5666</v>
      </c>
    </row>
    <row r="47" spans="1:15" ht="21" customHeight="1" thickBot="1">
      <c r="A47" s="95" t="s">
        <v>52</v>
      </c>
      <c r="B47" s="96"/>
      <c r="C47" s="97"/>
      <c r="D47" s="36">
        <f aca="true" t="shared" si="19" ref="D47:J47">SUM(D45:D46)</f>
        <v>10918</v>
      </c>
      <c r="E47" s="15">
        <f t="shared" si="19"/>
        <v>9000</v>
      </c>
      <c r="F47" s="15">
        <f t="shared" si="19"/>
        <v>820</v>
      </c>
      <c r="G47" s="15">
        <f t="shared" si="19"/>
        <v>13996</v>
      </c>
      <c r="H47" s="15">
        <f t="shared" si="19"/>
        <v>16631</v>
      </c>
      <c r="I47" s="15">
        <f t="shared" si="19"/>
        <v>8503</v>
      </c>
      <c r="J47" s="15">
        <f t="shared" si="19"/>
        <v>7654</v>
      </c>
      <c r="K47" s="73">
        <f t="shared" si="18"/>
        <v>67522</v>
      </c>
      <c r="L47" s="15">
        <f>SUM(L45:L46)</f>
        <v>292059</v>
      </c>
      <c r="M47" s="15"/>
      <c r="N47" s="37"/>
      <c r="O47" s="81">
        <f t="shared" si="1"/>
        <v>359581</v>
      </c>
    </row>
    <row r="48" spans="1:15" ht="21" customHeight="1">
      <c r="A48" s="143" t="s">
        <v>83</v>
      </c>
      <c r="B48" s="127" t="s">
        <v>53</v>
      </c>
      <c r="C48" s="6" t="s">
        <v>54</v>
      </c>
      <c r="D48" s="62">
        <v>3993</v>
      </c>
      <c r="E48" s="18">
        <v>3722</v>
      </c>
      <c r="F48" s="18">
        <v>293</v>
      </c>
      <c r="G48" s="18">
        <v>6749</v>
      </c>
      <c r="H48" s="18">
        <v>8219</v>
      </c>
      <c r="I48" s="18">
        <v>2775</v>
      </c>
      <c r="J48" s="18">
        <v>2356</v>
      </c>
      <c r="K48" s="18">
        <f t="shared" si="18"/>
        <v>28107</v>
      </c>
      <c r="L48" s="18">
        <v>122196</v>
      </c>
      <c r="M48" s="18"/>
      <c r="N48" s="32"/>
      <c r="O48" s="79">
        <f t="shared" si="1"/>
        <v>150303</v>
      </c>
    </row>
    <row r="49" spans="1:15" ht="21" customHeight="1">
      <c r="A49" s="93"/>
      <c r="B49" s="129"/>
      <c r="C49" s="9" t="s">
        <v>55</v>
      </c>
      <c r="D49" s="29">
        <v>3255</v>
      </c>
      <c r="E49" s="11">
        <v>3725</v>
      </c>
      <c r="F49" s="11">
        <v>315</v>
      </c>
      <c r="G49" s="11">
        <v>4989</v>
      </c>
      <c r="H49" s="11">
        <v>7704</v>
      </c>
      <c r="I49" s="11">
        <v>1886</v>
      </c>
      <c r="J49" s="11">
        <v>2364</v>
      </c>
      <c r="K49" s="11">
        <f t="shared" si="18"/>
        <v>24238</v>
      </c>
      <c r="L49" s="11">
        <v>67680</v>
      </c>
      <c r="M49" s="11"/>
      <c r="N49" s="30"/>
      <c r="O49" s="76">
        <f t="shared" si="1"/>
        <v>91918</v>
      </c>
    </row>
    <row r="50" spans="1:15" ht="21" customHeight="1">
      <c r="A50" s="93"/>
      <c r="B50" s="129"/>
      <c r="C50" s="9" t="s">
        <v>46</v>
      </c>
      <c r="D50" s="29">
        <f aca="true" t="shared" si="20" ref="D50:J50">SUM(D48:D49)</f>
        <v>7248</v>
      </c>
      <c r="E50" s="11">
        <f t="shared" si="20"/>
        <v>7447</v>
      </c>
      <c r="F50" s="11">
        <f t="shared" si="20"/>
        <v>608</v>
      </c>
      <c r="G50" s="11">
        <f t="shared" si="20"/>
        <v>11738</v>
      </c>
      <c r="H50" s="11">
        <f t="shared" si="20"/>
        <v>15923</v>
      </c>
      <c r="I50" s="11">
        <f t="shared" si="20"/>
        <v>4661</v>
      </c>
      <c r="J50" s="11">
        <f t="shared" si="20"/>
        <v>4720</v>
      </c>
      <c r="K50" s="11">
        <f t="shared" si="18"/>
        <v>52345</v>
      </c>
      <c r="L50" s="11">
        <f>SUM(L48:L49)</f>
        <v>189876</v>
      </c>
      <c r="M50" s="11"/>
      <c r="N50" s="30"/>
      <c r="O50" s="76">
        <f t="shared" si="1"/>
        <v>242221</v>
      </c>
    </row>
    <row r="51" spans="1:15" ht="21" customHeight="1">
      <c r="A51" s="93"/>
      <c r="B51" s="135" t="s">
        <v>84</v>
      </c>
      <c r="C51" s="136"/>
      <c r="D51" s="29">
        <v>49</v>
      </c>
      <c r="E51" s="11">
        <v>63</v>
      </c>
      <c r="F51" s="11">
        <v>3</v>
      </c>
      <c r="G51" s="11">
        <v>44</v>
      </c>
      <c r="H51" s="11">
        <v>70</v>
      </c>
      <c r="I51" s="11">
        <v>19</v>
      </c>
      <c r="J51" s="11">
        <v>18</v>
      </c>
      <c r="K51" s="11">
        <f t="shared" si="18"/>
        <v>266</v>
      </c>
      <c r="L51" s="11">
        <v>874</v>
      </c>
      <c r="M51" s="11"/>
      <c r="N51" s="30"/>
      <c r="O51" s="76">
        <f t="shared" si="1"/>
        <v>1140</v>
      </c>
    </row>
    <row r="52" spans="1:15" ht="21" customHeight="1" thickBot="1">
      <c r="A52" s="101"/>
      <c r="B52" s="144" t="s">
        <v>85</v>
      </c>
      <c r="C52" s="145"/>
      <c r="D52" s="63">
        <v>287</v>
      </c>
      <c r="E52" s="20">
        <v>202</v>
      </c>
      <c r="F52" s="20">
        <v>29</v>
      </c>
      <c r="G52" s="20">
        <v>295</v>
      </c>
      <c r="H52" s="20">
        <v>405</v>
      </c>
      <c r="I52" s="20">
        <v>198</v>
      </c>
      <c r="J52" s="20">
        <v>118</v>
      </c>
      <c r="K52" s="20">
        <f t="shared" si="18"/>
        <v>1534</v>
      </c>
      <c r="L52" s="20">
        <v>7489</v>
      </c>
      <c r="M52" s="20"/>
      <c r="N52" s="38"/>
      <c r="O52" s="80">
        <f t="shared" si="1"/>
        <v>9023</v>
      </c>
    </row>
    <row r="53" spans="1:15" ht="21" customHeight="1" thickBot="1">
      <c r="A53" s="120" t="s">
        <v>66</v>
      </c>
      <c r="B53" s="121"/>
      <c r="C53" s="122"/>
      <c r="D53" s="36">
        <f aca="true" t="shared" si="21" ref="D53:J53">SUM(D50:D52)</f>
        <v>7584</v>
      </c>
      <c r="E53" s="15">
        <f t="shared" si="21"/>
        <v>7712</v>
      </c>
      <c r="F53" s="15">
        <f t="shared" si="21"/>
        <v>640</v>
      </c>
      <c r="G53" s="15">
        <f t="shared" si="21"/>
        <v>12077</v>
      </c>
      <c r="H53" s="15">
        <f t="shared" si="21"/>
        <v>16398</v>
      </c>
      <c r="I53" s="15">
        <f t="shared" si="21"/>
        <v>4878</v>
      </c>
      <c r="J53" s="15">
        <f t="shared" si="21"/>
        <v>4856</v>
      </c>
      <c r="K53" s="15">
        <f t="shared" si="18"/>
        <v>54145</v>
      </c>
      <c r="L53" s="15">
        <f>SUM(L50:L52)</f>
        <v>198239</v>
      </c>
      <c r="M53" s="15"/>
      <c r="N53" s="37"/>
      <c r="O53" s="81">
        <f t="shared" si="1"/>
        <v>252384</v>
      </c>
    </row>
    <row r="54" spans="1:15" ht="23.25" customHeight="1" thickBot="1">
      <c r="A54" s="114" t="s">
        <v>144</v>
      </c>
      <c r="B54" s="115"/>
      <c r="C54" s="116"/>
      <c r="D54" s="85">
        <f aca="true" t="shared" si="22" ref="D54:J54">SUM(D47,D53)</f>
        <v>18502</v>
      </c>
      <c r="E54" s="83">
        <f t="shared" si="22"/>
        <v>16712</v>
      </c>
      <c r="F54" s="83">
        <f t="shared" si="22"/>
        <v>1460</v>
      </c>
      <c r="G54" s="83">
        <f t="shared" si="22"/>
        <v>26073</v>
      </c>
      <c r="H54" s="83">
        <f t="shared" si="22"/>
        <v>33029</v>
      </c>
      <c r="I54" s="83">
        <f t="shared" si="22"/>
        <v>13381</v>
      </c>
      <c r="J54" s="83">
        <f t="shared" si="22"/>
        <v>12510</v>
      </c>
      <c r="K54" s="87">
        <f t="shared" si="18"/>
        <v>121667</v>
      </c>
      <c r="L54" s="82">
        <f>SUM(L47,L53)</f>
        <v>490298</v>
      </c>
      <c r="M54" s="83"/>
      <c r="N54" s="88"/>
      <c r="O54" s="81">
        <f t="shared" si="1"/>
        <v>611965</v>
      </c>
    </row>
  </sheetData>
  <mergeCells count="40">
    <mergeCell ref="M5:M8"/>
    <mergeCell ref="N5:N8"/>
    <mergeCell ref="O5:O8"/>
    <mergeCell ref="A54:C54"/>
    <mergeCell ref="D5:D8"/>
    <mergeCell ref="E5:E8"/>
    <mergeCell ref="F5:F8"/>
    <mergeCell ref="G5:G8"/>
    <mergeCell ref="H5:H8"/>
    <mergeCell ref="I5:I8"/>
    <mergeCell ref="J5:J8"/>
    <mergeCell ref="K5:K8"/>
    <mergeCell ref="L5:L8"/>
    <mergeCell ref="A5:C5"/>
    <mergeCell ref="A6:A8"/>
    <mergeCell ref="B6:B8"/>
    <mergeCell ref="C6:C8"/>
    <mergeCell ref="A53:C53"/>
    <mergeCell ref="A9:A20"/>
    <mergeCell ref="A39:B41"/>
    <mergeCell ref="B48:B50"/>
    <mergeCell ref="A48:A52"/>
    <mergeCell ref="A47:C47"/>
    <mergeCell ref="B51:C51"/>
    <mergeCell ref="B52:C52"/>
    <mergeCell ref="A42:B44"/>
    <mergeCell ref="A45:C45"/>
    <mergeCell ref="A46:C46"/>
    <mergeCell ref="B33:B35"/>
    <mergeCell ref="B36:B38"/>
    <mergeCell ref="A21:A29"/>
    <mergeCell ref="A30:A38"/>
    <mergeCell ref="B21:B23"/>
    <mergeCell ref="B24:B26"/>
    <mergeCell ref="B27:B29"/>
    <mergeCell ref="B30:B32"/>
    <mergeCell ref="B9:B11"/>
    <mergeCell ref="B12:B14"/>
    <mergeCell ref="B15:B17"/>
    <mergeCell ref="B18:B20"/>
  </mergeCells>
  <printOptions/>
  <pageMargins left="0.3937007874015748" right="0.3937007874015748" top="0.5905511811023623" bottom="0.1968503937007874" header="0.5118110236220472" footer="0.5118110236220472"/>
  <pageSetup horizontalDpi="300" verticalDpi="300" orientation="portrait" paperSize="9" scale="70" r:id="rId1"/>
  <headerFooter alignWithMargins="0">
    <oddFooter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O54"/>
  <sheetViews>
    <sheetView showZeros="0" workbookViewId="0" topLeftCell="A1">
      <selection activeCell="D9" sqref="D9"/>
    </sheetView>
  </sheetViews>
  <sheetFormatPr defaultColWidth="9.00390625" defaultRowHeight="13.5"/>
  <cols>
    <col min="1" max="1" width="4.00390625" style="1" customWidth="1"/>
    <col min="2" max="2" width="7.25390625" style="1" customWidth="1"/>
    <col min="3" max="3" width="9.00390625" style="1" customWidth="1"/>
    <col min="4" max="15" width="9.50390625" style="1" customWidth="1"/>
    <col min="16" max="16384" width="9.00390625" style="1" customWidth="1"/>
  </cols>
  <sheetData>
    <row r="1" ht="15" customHeight="1"/>
    <row r="2" spans="1:7" ht="15" customHeight="1">
      <c r="A2" s="21"/>
      <c r="B2" s="21"/>
      <c r="C2" s="21"/>
      <c r="D2" s="21"/>
      <c r="E2" s="21"/>
      <c r="F2" s="22"/>
      <c r="G2" s="1" t="s">
        <v>39</v>
      </c>
    </row>
    <row r="3" spans="1:15" ht="15" customHeight="1">
      <c r="A3" s="5"/>
      <c r="B3" s="5"/>
      <c r="C3" s="5"/>
      <c r="D3" s="5"/>
      <c r="E3" s="5"/>
      <c r="O3" s="23"/>
    </row>
    <row r="4" ht="15" customHeight="1" thickBot="1">
      <c r="O4" s="24"/>
    </row>
    <row r="5" spans="1:15" ht="48" customHeight="1">
      <c r="A5" s="98" t="s">
        <v>4</v>
      </c>
      <c r="B5" s="99"/>
      <c r="C5" s="100"/>
      <c r="D5" s="165" t="s">
        <v>86</v>
      </c>
      <c r="E5" s="139" t="s">
        <v>63</v>
      </c>
      <c r="F5" s="139" t="s">
        <v>87</v>
      </c>
      <c r="G5" s="139" t="s">
        <v>88</v>
      </c>
      <c r="H5" s="179" t="s">
        <v>89</v>
      </c>
      <c r="I5" s="139"/>
      <c r="J5" s="139"/>
      <c r="K5" s="139"/>
      <c r="L5" s="139"/>
      <c r="M5" s="139"/>
      <c r="N5" s="139"/>
      <c r="O5" s="151" t="s">
        <v>145</v>
      </c>
    </row>
    <row r="6" spans="1:15" ht="13.5">
      <c r="A6" s="93" t="s">
        <v>40</v>
      </c>
      <c r="B6" s="102" t="s">
        <v>41</v>
      </c>
      <c r="C6" s="133" t="s">
        <v>42</v>
      </c>
      <c r="D6" s="166"/>
      <c r="E6" s="156"/>
      <c r="F6" s="156"/>
      <c r="G6" s="156"/>
      <c r="H6" s="180"/>
      <c r="I6" s="156"/>
      <c r="J6" s="149"/>
      <c r="K6" s="149"/>
      <c r="L6" s="156"/>
      <c r="M6" s="156"/>
      <c r="N6" s="156"/>
      <c r="O6" s="152"/>
    </row>
    <row r="7" spans="1:15" ht="13.5">
      <c r="A7" s="93"/>
      <c r="B7" s="102"/>
      <c r="C7" s="133"/>
      <c r="D7" s="166"/>
      <c r="E7" s="156"/>
      <c r="F7" s="156"/>
      <c r="G7" s="156"/>
      <c r="H7" s="180"/>
      <c r="I7" s="156"/>
      <c r="J7" s="149"/>
      <c r="K7" s="149"/>
      <c r="L7" s="156"/>
      <c r="M7" s="156"/>
      <c r="N7" s="156"/>
      <c r="O7" s="152"/>
    </row>
    <row r="8" spans="1:15" ht="18.75" customHeight="1" thickBot="1">
      <c r="A8" s="101"/>
      <c r="B8" s="103"/>
      <c r="C8" s="134"/>
      <c r="D8" s="167"/>
      <c r="E8" s="157"/>
      <c r="F8" s="157"/>
      <c r="G8" s="157"/>
      <c r="H8" s="181"/>
      <c r="I8" s="157"/>
      <c r="J8" s="150"/>
      <c r="K8" s="150"/>
      <c r="L8" s="157"/>
      <c r="M8" s="157"/>
      <c r="N8" s="157"/>
      <c r="O8" s="153"/>
    </row>
    <row r="9" spans="1:15" ht="21" customHeight="1">
      <c r="A9" s="123" t="s">
        <v>18</v>
      </c>
      <c r="B9" s="142" t="s">
        <v>43</v>
      </c>
      <c r="C9" s="6" t="s">
        <v>44</v>
      </c>
      <c r="D9" s="69">
        <v>2689</v>
      </c>
      <c r="E9" s="8">
        <v>1782</v>
      </c>
      <c r="F9" s="8">
        <v>4471</v>
      </c>
      <c r="G9" s="8">
        <v>6585</v>
      </c>
      <c r="H9" s="182">
        <f>SUM(F9:G9)</f>
        <v>11056</v>
      </c>
      <c r="I9" s="28"/>
      <c r="J9" s="28"/>
      <c r="K9" s="28"/>
      <c r="L9" s="28"/>
      <c r="M9" s="28"/>
      <c r="N9" s="64"/>
      <c r="O9" s="84">
        <f>'青森管轄'!O9+'八戸管轄'!H9</f>
        <v>27548</v>
      </c>
    </row>
    <row r="10" spans="1:15" ht="21" customHeight="1">
      <c r="A10" s="124"/>
      <c r="B10" s="102"/>
      <c r="C10" s="9" t="s">
        <v>45</v>
      </c>
      <c r="D10" s="29">
        <v>584</v>
      </c>
      <c r="E10" s="11">
        <v>640</v>
      </c>
      <c r="F10" s="11">
        <v>1224</v>
      </c>
      <c r="G10" s="11">
        <v>2639</v>
      </c>
      <c r="H10" s="183">
        <f aca="true" t="shared" si="0" ref="H10:H54">SUM(F10:G10)</f>
        <v>3863</v>
      </c>
      <c r="I10" s="31"/>
      <c r="J10" s="31"/>
      <c r="K10" s="31"/>
      <c r="L10" s="31"/>
      <c r="M10" s="31"/>
      <c r="N10" s="65"/>
      <c r="O10" s="76">
        <f>'青森管轄'!O10+'八戸管轄'!H10</f>
        <v>8767</v>
      </c>
    </row>
    <row r="11" spans="1:15" ht="21" customHeight="1">
      <c r="A11" s="124"/>
      <c r="B11" s="102"/>
      <c r="C11" s="9" t="s">
        <v>46</v>
      </c>
      <c r="D11" s="29">
        <f>SUM(D9:D10)</f>
        <v>3273</v>
      </c>
      <c r="E11" s="11">
        <f>SUM(E9:E10)</f>
        <v>2422</v>
      </c>
      <c r="F11" s="11">
        <f>SUM(F9:F10)</f>
        <v>5695</v>
      </c>
      <c r="G11" s="11">
        <f>SUM(G9:G10)</f>
        <v>9224</v>
      </c>
      <c r="H11" s="183">
        <f t="shared" si="0"/>
        <v>14919</v>
      </c>
      <c r="I11" s="31"/>
      <c r="J11" s="31"/>
      <c r="K11" s="31"/>
      <c r="L11" s="31"/>
      <c r="M11" s="31"/>
      <c r="N11" s="65"/>
      <c r="O11" s="76">
        <f>'青森管轄'!O11+'八戸管轄'!H11</f>
        <v>36315</v>
      </c>
    </row>
    <row r="12" spans="1:15" ht="21" customHeight="1">
      <c r="A12" s="124"/>
      <c r="B12" s="102" t="s">
        <v>47</v>
      </c>
      <c r="C12" s="9" t="s">
        <v>44</v>
      </c>
      <c r="D12" s="29">
        <v>5015</v>
      </c>
      <c r="E12" s="11">
        <v>3864</v>
      </c>
      <c r="F12" s="11">
        <v>8879</v>
      </c>
      <c r="G12" s="11">
        <v>15831</v>
      </c>
      <c r="H12" s="183">
        <f t="shared" si="0"/>
        <v>24710</v>
      </c>
      <c r="I12" s="31"/>
      <c r="J12" s="31"/>
      <c r="K12" s="31"/>
      <c r="L12" s="31"/>
      <c r="M12" s="31"/>
      <c r="N12" s="65"/>
      <c r="O12" s="76">
        <f>'青森管轄'!O12+'八戸管轄'!H12</f>
        <v>63289</v>
      </c>
    </row>
    <row r="13" spans="1:15" ht="21" customHeight="1">
      <c r="A13" s="124"/>
      <c r="B13" s="102"/>
      <c r="C13" s="9" t="s">
        <v>45</v>
      </c>
      <c r="D13" s="29">
        <v>50</v>
      </c>
      <c r="E13" s="11">
        <v>40</v>
      </c>
      <c r="F13" s="11">
        <v>90</v>
      </c>
      <c r="G13" s="11">
        <v>170</v>
      </c>
      <c r="H13" s="183">
        <f t="shared" si="0"/>
        <v>260</v>
      </c>
      <c r="I13" s="31"/>
      <c r="J13" s="31"/>
      <c r="K13" s="31"/>
      <c r="L13" s="31"/>
      <c r="M13" s="31"/>
      <c r="N13" s="65"/>
      <c r="O13" s="76">
        <f>'青森管轄'!O13+'八戸管轄'!H13</f>
        <v>687</v>
      </c>
    </row>
    <row r="14" spans="1:15" ht="21" customHeight="1">
      <c r="A14" s="124"/>
      <c r="B14" s="102"/>
      <c r="C14" s="9" t="s">
        <v>46</v>
      </c>
      <c r="D14" s="29">
        <f>SUM(D12:D13)</f>
        <v>5065</v>
      </c>
      <c r="E14" s="11">
        <f>SUM(E12:E13)</f>
        <v>3904</v>
      </c>
      <c r="F14" s="11">
        <f>SUM(F12:F13)</f>
        <v>8969</v>
      </c>
      <c r="G14" s="11">
        <f>SUM(G12:G13)</f>
        <v>16001</v>
      </c>
      <c r="H14" s="183">
        <f t="shared" si="0"/>
        <v>24970</v>
      </c>
      <c r="I14" s="31"/>
      <c r="J14" s="31"/>
      <c r="K14" s="31"/>
      <c r="L14" s="31"/>
      <c r="M14" s="31"/>
      <c r="N14" s="65"/>
      <c r="O14" s="76">
        <f>'青森管轄'!O14+'八戸管轄'!H14</f>
        <v>63976</v>
      </c>
    </row>
    <row r="15" spans="1:15" ht="21" customHeight="1">
      <c r="A15" s="124"/>
      <c r="B15" s="102" t="s">
        <v>48</v>
      </c>
      <c r="C15" s="9" t="s">
        <v>44</v>
      </c>
      <c r="D15" s="29">
        <v>24</v>
      </c>
      <c r="E15" s="11">
        <v>9</v>
      </c>
      <c r="F15" s="11">
        <v>33</v>
      </c>
      <c r="G15" s="11">
        <v>41</v>
      </c>
      <c r="H15" s="183">
        <f t="shared" si="0"/>
        <v>74</v>
      </c>
      <c r="I15" s="31"/>
      <c r="J15" s="31"/>
      <c r="K15" s="31"/>
      <c r="L15" s="31"/>
      <c r="M15" s="31"/>
      <c r="N15" s="65"/>
      <c r="O15" s="76">
        <f>'青森管轄'!O15+'八戸管轄'!H15</f>
        <v>212</v>
      </c>
    </row>
    <row r="16" spans="1:15" ht="21" customHeight="1">
      <c r="A16" s="124"/>
      <c r="B16" s="102"/>
      <c r="C16" s="9" t="s">
        <v>45</v>
      </c>
      <c r="D16" s="29">
        <v>36</v>
      </c>
      <c r="E16" s="11">
        <v>27</v>
      </c>
      <c r="F16" s="11">
        <v>63</v>
      </c>
      <c r="G16" s="11">
        <v>385</v>
      </c>
      <c r="H16" s="183">
        <f t="shared" si="0"/>
        <v>448</v>
      </c>
      <c r="I16" s="31"/>
      <c r="J16" s="31"/>
      <c r="K16" s="31"/>
      <c r="L16" s="31"/>
      <c r="M16" s="31"/>
      <c r="N16" s="65"/>
      <c r="O16" s="76">
        <f>'青森管轄'!O16+'八戸管轄'!H16</f>
        <v>677</v>
      </c>
    </row>
    <row r="17" spans="1:15" ht="21" customHeight="1">
      <c r="A17" s="124"/>
      <c r="B17" s="102"/>
      <c r="C17" s="9" t="s">
        <v>46</v>
      </c>
      <c r="D17" s="29">
        <f>SUM(D15:D16)</f>
        <v>60</v>
      </c>
      <c r="E17" s="11">
        <f>SUM(E15:E16)</f>
        <v>36</v>
      </c>
      <c r="F17" s="11">
        <f>SUM(F15:F16)</f>
        <v>96</v>
      </c>
      <c r="G17" s="11">
        <f>SUM(G15:G16)</f>
        <v>426</v>
      </c>
      <c r="H17" s="183">
        <f t="shared" si="0"/>
        <v>522</v>
      </c>
      <c r="I17" s="31"/>
      <c r="J17" s="31"/>
      <c r="K17" s="31"/>
      <c r="L17" s="31"/>
      <c r="M17" s="31"/>
      <c r="N17" s="65"/>
      <c r="O17" s="76">
        <f>'青森管轄'!O17+'八戸管轄'!H17</f>
        <v>889</v>
      </c>
    </row>
    <row r="18" spans="1:15" ht="21" customHeight="1">
      <c r="A18" s="124"/>
      <c r="B18" s="102" t="s">
        <v>25</v>
      </c>
      <c r="C18" s="9" t="s">
        <v>44</v>
      </c>
      <c r="D18" s="29">
        <f aca="true" t="shared" si="1" ref="D18:G20">SUM(D9,D12,D15)</f>
        <v>7728</v>
      </c>
      <c r="E18" s="11">
        <f t="shared" si="1"/>
        <v>5655</v>
      </c>
      <c r="F18" s="11">
        <f t="shared" si="1"/>
        <v>13383</v>
      </c>
      <c r="G18" s="11">
        <f t="shared" si="1"/>
        <v>22457</v>
      </c>
      <c r="H18" s="183">
        <f t="shared" si="0"/>
        <v>35840</v>
      </c>
      <c r="I18" s="11"/>
      <c r="J18" s="11"/>
      <c r="K18" s="11"/>
      <c r="L18" s="11"/>
      <c r="M18" s="11"/>
      <c r="N18" s="30"/>
      <c r="O18" s="76">
        <f>'青森管轄'!O18+'八戸管轄'!H18</f>
        <v>91049</v>
      </c>
    </row>
    <row r="19" spans="1:15" ht="21" customHeight="1">
      <c r="A19" s="124"/>
      <c r="B19" s="102"/>
      <c r="C19" s="9" t="s">
        <v>45</v>
      </c>
      <c r="D19" s="29">
        <f t="shared" si="1"/>
        <v>670</v>
      </c>
      <c r="E19" s="11">
        <f t="shared" si="1"/>
        <v>707</v>
      </c>
      <c r="F19" s="11">
        <f t="shared" si="1"/>
        <v>1377</v>
      </c>
      <c r="G19" s="11">
        <f t="shared" si="1"/>
        <v>3194</v>
      </c>
      <c r="H19" s="183">
        <f t="shared" si="0"/>
        <v>4571</v>
      </c>
      <c r="I19" s="11"/>
      <c r="J19" s="11"/>
      <c r="K19" s="11"/>
      <c r="L19" s="11"/>
      <c r="M19" s="11"/>
      <c r="N19" s="30"/>
      <c r="O19" s="76">
        <f>'青森管轄'!O19+'八戸管轄'!H19</f>
        <v>10131</v>
      </c>
    </row>
    <row r="20" spans="1:15" ht="21" customHeight="1" thickBot="1">
      <c r="A20" s="125"/>
      <c r="B20" s="103"/>
      <c r="C20" s="12" t="s">
        <v>46</v>
      </c>
      <c r="D20" s="63">
        <f t="shared" si="1"/>
        <v>8398</v>
      </c>
      <c r="E20" s="20">
        <f t="shared" si="1"/>
        <v>6362</v>
      </c>
      <c r="F20" s="20">
        <f t="shared" si="1"/>
        <v>14760</v>
      </c>
      <c r="G20" s="20">
        <f t="shared" si="1"/>
        <v>25651</v>
      </c>
      <c r="H20" s="184">
        <f t="shared" si="0"/>
        <v>40411</v>
      </c>
      <c r="I20" s="20"/>
      <c r="J20" s="20"/>
      <c r="K20" s="20"/>
      <c r="L20" s="20"/>
      <c r="M20" s="20"/>
      <c r="N20" s="38"/>
      <c r="O20" s="80">
        <f>'青森管轄'!O20+'八戸管轄'!H20</f>
        <v>101180</v>
      </c>
    </row>
    <row r="21" spans="1:15" ht="21" customHeight="1">
      <c r="A21" s="123" t="s">
        <v>26</v>
      </c>
      <c r="B21" s="142" t="s">
        <v>43</v>
      </c>
      <c r="C21" s="6" t="s">
        <v>44</v>
      </c>
      <c r="D21" s="69">
        <v>58</v>
      </c>
      <c r="E21" s="8">
        <v>26</v>
      </c>
      <c r="F21" s="8">
        <v>84</v>
      </c>
      <c r="G21" s="8">
        <v>141</v>
      </c>
      <c r="H21" s="185">
        <f t="shared" si="0"/>
        <v>225</v>
      </c>
      <c r="I21" s="28"/>
      <c r="J21" s="28"/>
      <c r="K21" s="28"/>
      <c r="L21" s="28"/>
      <c r="M21" s="28"/>
      <c r="N21" s="64"/>
      <c r="O21" s="84">
        <f>'青森管轄'!O21+'八戸管轄'!H21</f>
        <v>600</v>
      </c>
    </row>
    <row r="22" spans="1:15" ht="21" customHeight="1">
      <c r="A22" s="124"/>
      <c r="B22" s="102"/>
      <c r="C22" s="9" t="s">
        <v>45</v>
      </c>
      <c r="D22" s="29">
        <v>106</v>
      </c>
      <c r="E22" s="11">
        <v>64</v>
      </c>
      <c r="F22" s="11">
        <v>170</v>
      </c>
      <c r="G22" s="11">
        <v>417</v>
      </c>
      <c r="H22" s="183">
        <f t="shared" si="0"/>
        <v>587</v>
      </c>
      <c r="I22" s="31"/>
      <c r="J22" s="31"/>
      <c r="K22" s="31"/>
      <c r="L22" s="31"/>
      <c r="M22" s="31"/>
      <c r="N22" s="65"/>
      <c r="O22" s="76">
        <f>'青森管轄'!O22+'八戸管轄'!H22</f>
        <v>1416</v>
      </c>
    </row>
    <row r="23" spans="1:15" ht="21" customHeight="1">
      <c r="A23" s="124"/>
      <c r="B23" s="102"/>
      <c r="C23" s="9" t="s">
        <v>46</v>
      </c>
      <c r="D23" s="29">
        <f>SUM(D21:D22)</f>
        <v>164</v>
      </c>
      <c r="E23" s="11">
        <f>SUM(E21:E22)</f>
        <v>90</v>
      </c>
      <c r="F23" s="11">
        <f>SUM(F21:F22)</f>
        <v>254</v>
      </c>
      <c r="G23" s="11">
        <f>SUM(G21:G22)</f>
        <v>558</v>
      </c>
      <c r="H23" s="183">
        <f t="shared" si="0"/>
        <v>812</v>
      </c>
      <c r="I23" s="31"/>
      <c r="J23" s="31"/>
      <c r="K23" s="31"/>
      <c r="L23" s="31"/>
      <c r="M23" s="31"/>
      <c r="N23" s="65"/>
      <c r="O23" s="76">
        <f>'青森管轄'!O23+'八戸管轄'!H23</f>
        <v>2016</v>
      </c>
    </row>
    <row r="24" spans="1:15" ht="21" customHeight="1">
      <c r="A24" s="124"/>
      <c r="B24" s="102" t="s">
        <v>47</v>
      </c>
      <c r="C24" s="9" t="s">
        <v>44</v>
      </c>
      <c r="D24" s="29">
        <v>186</v>
      </c>
      <c r="E24" s="11">
        <v>120</v>
      </c>
      <c r="F24" s="11">
        <v>306</v>
      </c>
      <c r="G24" s="11">
        <v>576</v>
      </c>
      <c r="H24" s="183">
        <f t="shared" si="0"/>
        <v>882</v>
      </c>
      <c r="I24" s="31"/>
      <c r="J24" s="31"/>
      <c r="K24" s="31"/>
      <c r="L24" s="31"/>
      <c r="M24" s="31"/>
      <c r="N24" s="65"/>
      <c r="O24" s="76">
        <f>'青森管轄'!O24+'八戸管轄'!H24</f>
        <v>2118</v>
      </c>
    </row>
    <row r="25" spans="1:15" ht="21" customHeight="1">
      <c r="A25" s="124"/>
      <c r="B25" s="102"/>
      <c r="C25" s="9" t="s">
        <v>45</v>
      </c>
      <c r="D25" s="29">
        <v>38</v>
      </c>
      <c r="E25" s="11">
        <v>15</v>
      </c>
      <c r="F25" s="11">
        <v>53</v>
      </c>
      <c r="G25" s="11">
        <v>40</v>
      </c>
      <c r="H25" s="183">
        <f t="shared" si="0"/>
        <v>93</v>
      </c>
      <c r="I25" s="31"/>
      <c r="J25" s="31"/>
      <c r="K25" s="31"/>
      <c r="L25" s="31"/>
      <c r="M25" s="31"/>
      <c r="N25" s="65"/>
      <c r="O25" s="76">
        <f>'青森管轄'!O25+'八戸管轄'!H25</f>
        <v>295</v>
      </c>
    </row>
    <row r="26" spans="1:15" ht="21" customHeight="1">
      <c r="A26" s="124"/>
      <c r="B26" s="102"/>
      <c r="C26" s="9" t="s">
        <v>46</v>
      </c>
      <c r="D26" s="29">
        <f>SUM(D24:D25)</f>
        <v>224</v>
      </c>
      <c r="E26" s="11">
        <f>SUM(E24:E25)</f>
        <v>135</v>
      </c>
      <c r="F26" s="11">
        <f>SUM(F24:F25)</f>
        <v>359</v>
      </c>
      <c r="G26" s="11">
        <f>SUM(G24:G25)</f>
        <v>616</v>
      </c>
      <c r="H26" s="183">
        <f t="shared" si="0"/>
        <v>975</v>
      </c>
      <c r="I26" s="31"/>
      <c r="J26" s="31"/>
      <c r="K26" s="31"/>
      <c r="L26" s="31"/>
      <c r="M26" s="31"/>
      <c r="N26" s="65"/>
      <c r="O26" s="76">
        <f>'青森管轄'!O26+'八戸管轄'!H26</f>
        <v>2413</v>
      </c>
    </row>
    <row r="27" spans="1:15" ht="21" customHeight="1">
      <c r="A27" s="124"/>
      <c r="B27" s="102" t="s">
        <v>25</v>
      </c>
      <c r="C27" s="9" t="s">
        <v>44</v>
      </c>
      <c r="D27" s="29">
        <f aca="true" t="shared" si="2" ref="D27:G29">SUM(D21,D24)</f>
        <v>244</v>
      </c>
      <c r="E27" s="11">
        <f t="shared" si="2"/>
        <v>146</v>
      </c>
      <c r="F27" s="11">
        <f t="shared" si="2"/>
        <v>390</v>
      </c>
      <c r="G27" s="11">
        <f t="shared" si="2"/>
        <v>717</v>
      </c>
      <c r="H27" s="183">
        <f t="shared" si="0"/>
        <v>1107</v>
      </c>
      <c r="I27" s="11"/>
      <c r="J27" s="11"/>
      <c r="K27" s="11"/>
      <c r="L27" s="11"/>
      <c r="M27" s="11"/>
      <c r="N27" s="30"/>
      <c r="O27" s="76">
        <f>'青森管轄'!O27+'八戸管轄'!H27</f>
        <v>2718</v>
      </c>
    </row>
    <row r="28" spans="1:15" ht="21" customHeight="1">
      <c r="A28" s="124"/>
      <c r="B28" s="102"/>
      <c r="C28" s="9" t="s">
        <v>45</v>
      </c>
      <c r="D28" s="29">
        <f t="shared" si="2"/>
        <v>144</v>
      </c>
      <c r="E28" s="11">
        <f t="shared" si="2"/>
        <v>79</v>
      </c>
      <c r="F28" s="11">
        <f t="shared" si="2"/>
        <v>223</v>
      </c>
      <c r="G28" s="11">
        <f t="shared" si="2"/>
        <v>457</v>
      </c>
      <c r="H28" s="183">
        <f t="shared" si="0"/>
        <v>680</v>
      </c>
      <c r="I28" s="11"/>
      <c r="J28" s="11"/>
      <c r="K28" s="11"/>
      <c r="L28" s="11"/>
      <c r="M28" s="11"/>
      <c r="N28" s="30"/>
      <c r="O28" s="76">
        <f>'青森管轄'!O28+'八戸管轄'!H28</f>
        <v>1711</v>
      </c>
    </row>
    <row r="29" spans="1:15" ht="21" customHeight="1" thickBot="1">
      <c r="A29" s="125"/>
      <c r="B29" s="103"/>
      <c r="C29" s="12" t="s">
        <v>46</v>
      </c>
      <c r="D29" s="61">
        <f t="shared" si="2"/>
        <v>388</v>
      </c>
      <c r="E29" s="42">
        <f t="shared" si="2"/>
        <v>225</v>
      </c>
      <c r="F29" s="42">
        <f t="shared" si="2"/>
        <v>613</v>
      </c>
      <c r="G29" s="42">
        <f t="shared" si="2"/>
        <v>1174</v>
      </c>
      <c r="H29" s="184">
        <f t="shared" si="0"/>
        <v>1787</v>
      </c>
      <c r="I29" s="42"/>
      <c r="J29" s="42"/>
      <c r="K29" s="42"/>
      <c r="L29" s="42"/>
      <c r="M29" s="42"/>
      <c r="N29" s="53"/>
      <c r="O29" s="78">
        <f>'青森管轄'!O29+'八戸管轄'!H29</f>
        <v>4429</v>
      </c>
    </row>
    <row r="30" spans="1:15" ht="21" customHeight="1">
      <c r="A30" s="123" t="s">
        <v>27</v>
      </c>
      <c r="B30" s="142" t="s">
        <v>43</v>
      </c>
      <c r="C30" s="6" t="s">
        <v>44</v>
      </c>
      <c r="D30" s="62">
        <v>10320</v>
      </c>
      <c r="E30" s="18">
        <v>8543</v>
      </c>
      <c r="F30" s="18">
        <v>18863</v>
      </c>
      <c r="G30" s="18">
        <v>44172</v>
      </c>
      <c r="H30" s="185">
        <f t="shared" si="0"/>
        <v>63035</v>
      </c>
      <c r="I30" s="71"/>
      <c r="J30" s="71"/>
      <c r="K30" s="71"/>
      <c r="L30" s="71"/>
      <c r="M30" s="71"/>
      <c r="N30" s="67"/>
      <c r="O30" s="79">
        <f>'青森管轄'!O30+'八戸管轄'!H30</f>
        <v>155923</v>
      </c>
    </row>
    <row r="31" spans="1:15" ht="21" customHeight="1">
      <c r="A31" s="124"/>
      <c r="B31" s="102"/>
      <c r="C31" s="9" t="s">
        <v>45</v>
      </c>
      <c r="D31" s="29">
        <v>24</v>
      </c>
      <c r="E31" s="11">
        <v>13</v>
      </c>
      <c r="F31" s="11">
        <v>37</v>
      </c>
      <c r="G31" s="11">
        <v>22</v>
      </c>
      <c r="H31" s="183">
        <f t="shared" si="0"/>
        <v>59</v>
      </c>
      <c r="I31" s="31"/>
      <c r="J31" s="31"/>
      <c r="K31" s="31"/>
      <c r="L31" s="31"/>
      <c r="M31" s="31"/>
      <c r="N31" s="65"/>
      <c r="O31" s="76">
        <f>'青森管轄'!O31+'八戸管轄'!H31</f>
        <v>176</v>
      </c>
    </row>
    <row r="32" spans="1:15" ht="21" customHeight="1">
      <c r="A32" s="124"/>
      <c r="B32" s="102"/>
      <c r="C32" s="9" t="s">
        <v>46</v>
      </c>
      <c r="D32" s="29">
        <f>SUM(D30:D31)</f>
        <v>10344</v>
      </c>
      <c r="E32" s="11">
        <f>SUM(E30:E31)</f>
        <v>8556</v>
      </c>
      <c r="F32" s="11">
        <f>SUM(F30:F31)</f>
        <v>18900</v>
      </c>
      <c r="G32" s="11">
        <f>SUM(G30:G31)</f>
        <v>44194</v>
      </c>
      <c r="H32" s="183">
        <f t="shared" si="0"/>
        <v>63094</v>
      </c>
      <c r="I32" s="31"/>
      <c r="J32" s="31"/>
      <c r="K32" s="31"/>
      <c r="L32" s="31"/>
      <c r="M32" s="31"/>
      <c r="N32" s="65"/>
      <c r="O32" s="76">
        <f>'青森管轄'!O32+'八戸管轄'!H32</f>
        <v>156099</v>
      </c>
    </row>
    <row r="33" spans="1:15" ht="21" customHeight="1">
      <c r="A33" s="124"/>
      <c r="B33" s="102" t="s">
        <v>47</v>
      </c>
      <c r="C33" s="9" t="s">
        <v>44</v>
      </c>
      <c r="D33" s="29">
        <v>18860</v>
      </c>
      <c r="E33" s="11">
        <v>16156</v>
      </c>
      <c r="F33" s="11">
        <v>35016</v>
      </c>
      <c r="G33" s="11">
        <v>83746</v>
      </c>
      <c r="H33" s="183">
        <f t="shared" si="0"/>
        <v>118762</v>
      </c>
      <c r="I33" s="31"/>
      <c r="J33" s="31"/>
      <c r="K33" s="31"/>
      <c r="L33" s="31"/>
      <c r="M33" s="31"/>
      <c r="N33" s="65"/>
      <c r="O33" s="76">
        <f>'青森管轄'!O33+'八戸管轄'!H33</f>
        <v>294508</v>
      </c>
    </row>
    <row r="34" spans="1:15" ht="21" customHeight="1">
      <c r="A34" s="124"/>
      <c r="B34" s="102"/>
      <c r="C34" s="9" t="s">
        <v>45</v>
      </c>
      <c r="D34" s="29">
        <v>118</v>
      </c>
      <c r="E34" s="11">
        <v>82</v>
      </c>
      <c r="F34" s="11">
        <v>200</v>
      </c>
      <c r="G34" s="11">
        <v>760</v>
      </c>
      <c r="H34" s="183">
        <f t="shared" si="0"/>
        <v>960</v>
      </c>
      <c r="I34" s="31"/>
      <c r="J34" s="31"/>
      <c r="K34" s="31"/>
      <c r="L34" s="31"/>
      <c r="M34" s="31"/>
      <c r="N34" s="65"/>
      <c r="O34" s="76">
        <f>'青森管轄'!O34+'八戸管轄'!H34</f>
        <v>3221</v>
      </c>
    </row>
    <row r="35" spans="1:15" ht="21" customHeight="1">
      <c r="A35" s="124"/>
      <c r="B35" s="102"/>
      <c r="C35" s="9" t="s">
        <v>46</v>
      </c>
      <c r="D35" s="29">
        <f>SUM(D33:D34)</f>
        <v>18978</v>
      </c>
      <c r="E35" s="11">
        <f>SUM(E33:E34)</f>
        <v>16238</v>
      </c>
      <c r="F35" s="11">
        <f>SUM(F33:F34)</f>
        <v>35216</v>
      </c>
      <c r="G35" s="11">
        <f>SUM(G33:G34)</f>
        <v>84506</v>
      </c>
      <c r="H35" s="183">
        <f t="shared" si="0"/>
        <v>119722</v>
      </c>
      <c r="I35" s="31"/>
      <c r="J35" s="31"/>
      <c r="K35" s="31"/>
      <c r="L35" s="31"/>
      <c r="M35" s="31"/>
      <c r="N35" s="65"/>
      <c r="O35" s="76">
        <f>'青森管轄'!O35+'八戸管轄'!H35</f>
        <v>297729</v>
      </c>
    </row>
    <row r="36" spans="1:15" ht="21" customHeight="1">
      <c r="A36" s="124"/>
      <c r="B36" s="102" t="s">
        <v>25</v>
      </c>
      <c r="C36" s="9" t="s">
        <v>44</v>
      </c>
      <c r="D36" s="29">
        <f aca="true" t="shared" si="3" ref="D36:G38">SUM(D30,D33)</f>
        <v>29180</v>
      </c>
      <c r="E36" s="11">
        <f t="shared" si="3"/>
        <v>24699</v>
      </c>
      <c r="F36" s="11">
        <f t="shared" si="3"/>
        <v>53879</v>
      </c>
      <c r="G36" s="11">
        <f t="shared" si="3"/>
        <v>127918</v>
      </c>
      <c r="H36" s="183">
        <f t="shared" si="0"/>
        <v>181797</v>
      </c>
      <c r="I36" s="11"/>
      <c r="J36" s="11"/>
      <c r="K36" s="11"/>
      <c r="L36" s="11"/>
      <c r="M36" s="11"/>
      <c r="N36" s="30"/>
      <c r="O36" s="76">
        <f>'青森管轄'!O36+'八戸管轄'!H36</f>
        <v>450431</v>
      </c>
    </row>
    <row r="37" spans="1:15" ht="21" customHeight="1">
      <c r="A37" s="124"/>
      <c r="B37" s="102"/>
      <c r="C37" s="9" t="s">
        <v>45</v>
      </c>
      <c r="D37" s="29">
        <f t="shared" si="3"/>
        <v>142</v>
      </c>
      <c r="E37" s="11">
        <f t="shared" si="3"/>
        <v>95</v>
      </c>
      <c r="F37" s="11">
        <f t="shared" si="3"/>
        <v>237</v>
      </c>
      <c r="G37" s="11">
        <f t="shared" si="3"/>
        <v>782</v>
      </c>
      <c r="H37" s="183">
        <f t="shared" si="0"/>
        <v>1019</v>
      </c>
      <c r="I37" s="11"/>
      <c r="J37" s="11"/>
      <c r="K37" s="11"/>
      <c r="L37" s="11"/>
      <c r="M37" s="11"/>
      <c r="N37" s="30"/>
      <c r="O37" s="76">
        <f>'青森管轄'!O37+'八戸管轄'!H37</f>
        <v>3397</v>
      </c>
    </row>
    <row r="38" spans="1:15" ht="21" customHeight="1" thickBot="1">
      <c r="A38" s="125"/>
      <c r="B38" s="103"/>
      <c r="C38" s="12" t="s">
        <v>46</v>
      </c>
      <c r="D38" s="63">
        <f t="shared" si="3"/>
        <v>29322</v>
      </c>
      <c r="E38" s="20">
        <f t="shared" si="3"/>
        <v>24794</v>
      </c>
      <c r="F38" s="20">
        <f t="shared" si="3"/>
        <v>54116</v>
      </c>
      <c r="G38" s="20">
        <f t="shared" si="3"/>
        <v>128700</v>
      </c>
      <c r="H38" s="184">
        <f t="shared" si="0"/>
        <v>182816</v>
      </c>
      <c r="I38" s="20"/>
      <c r="J38" s="20"/>
      <c r="K38" s="20"/>
      <c r="L38" s="20"/>
      <c r="M38" s="20"/>
      <c r="N38" s="38"/>
      <c r="O38" s="80">
        <f>'青森管轄'!O38+'八戸管轄'!H38</f>
        <v>453828</v>
      </c>
    </row>
    <row r="39" spans="1:15" ht="21" customHeight="1">
      <c r="A39" s="126" t="s">
        <v>49</v>
      </c>
      <c r="B39" s="127"/>
      <c r="C39" s="6" t="s">
        <v>44</v>
      </c>
      <c r="D39" s="69">
        <v>1146</v>
      </c>
      <c r="E39" s="8">
        <v>901</v>
      </c>
      <c r="F39" s="8">
        <v>2047</v>
      </c>
      <c r="G39" s="8">
        <v>4690</v>
      </c>
      <c r="H39" s="185">
        <f t="shared" si="0"/>
        <v>6737</v>
      </c>
      <c r="I39" s="28"/>
      <c r="J39" s="28"/>
      <c r="K39" s="28"/>
      <c r="L39" s="28"/>
      <c r="M39" s="28"/>
      <c r="N39" s="64"/>
      <c r="O39" s="84">
        <f>'青森管轄'!O39+'八戸管轄'!H39</f>
        <v>17877</v>
      </c>
    </row>
    <row r="40" spans="1:15" ht="21" customHeight="1">
      <c r="A40" s="128"/>
      <c r="B40" s="129"/>
      <c r="C40" s="9" t="s">
        <v>45</v>
      </c>
      <c r="D40" s="29">
        <v>281</v>
      </c>
      <c r="E40" s="11">
        <v>266</v>
      </c>
      <c r="F40" s="11">
        <v>547</v>
      </c>
      <c r="G40" s="11">
        <v>1463</v>
      </c>
      <c r="H40" s="183">
        <f t="shared" si="0"/>
        <v>2010</v>
      </c>
      <c r="I40" s="31"/>
      <c r="J40" s="31"/>
      <c r="K40" s="31"/>
      <c r="L40" s="31"/>
      <c r="M40" s="31"/>
      <c r="N40" s="65"/>
      <c r="O40" s="76">
        <f>'青森管轄'!O40+'八戸管轄'!H40</f>
        <v>4899</v>
      </c>
    </row>
    <row r="41" spans="1:15" ht="21" customHeight="1" thickBot="1">
      <c r="A41" s="130"/>
      <c r="B41" s="131"/>
      <c r="C41" s="12" t="s">
        <v>46</v>
      </c>
      <c r="D41" s="61">
        <f>SUM(D39:D40)</f>
        <v>1427</v>
      </c>
      <c r="E41" s="42">
        <f>SUM(E39:E40)</f>
        <v>1167</v>
      </c>
      <c r="F41" s="42">
        <f>SUM(F39:F40)</f>
        <v>2594</v>
      </c>
      <c r="G41" s="42">
        <f>SUM(G39:G40)</f>
        <v>6153</v>
      </c>
      <c r="H41" s="184">
        <f t="shared" si="0"/>
        <v>8747</v>
      </c>
      <c r="I41" s="33"/>
      <c r="J41" s="33"/>
      <c r="K41" s="33"/>
      <c r="L41" s="33"/>
      <c r="M41" s="33"/>
      <c r="N41" s="66"/>
      <c r="O41" s="78">
        <f>'青森管轄'!O41+'八戸管轄'!H41</f>
        <v>22776</v>
      </c>
    </row>
    <row r="42" spans="1:15" ht="21" customHeight="1">
      <c r="A42" s="126" t="s">
        <v>50</v>
      </c>
      <c r="B42" s="127"/>
      <c r="C42" s="6" t="s">
        <v>44</v>
      </c>
      <c r="D42" s="62">
        <v>640</v>
      </c>
      <c r="E42" s="18">
        <v>337</v>
      </c>
      <c r="F42" s="18">
        <v>977</v>
      </c>
      <c r="G42" s="18">
        <v>1453</v>
      </c>
      <c r="H42" s="185">
        <f t="shared" si="0"/>
        <v>2430</v>
      </c>
      <c r="I42" s="71"/>
      <c r="J42" s="71"/>
      <c r="K42" s="71"/>
      <c r="L42" s="71"/>
      <c r="M42" s="71"/>
      <c r="N42" s="67"/>
      <c r="O42" s="79">
        <f>'青森管轄'!O42+'八戸管轄'!H42</f>
        <v>7881</v>
      </c>
    </row>
    <row r="43" spans="1:15" ht="21" customHeight="1">
      <c r="A43" s="128"/>
      <c r="B43" s="129"/>
      <c r="C43" s="9" t="s">
        <v>45</v>
      </c>
      <c r="D43" s="29">
        <v>9</v>
      </c>
      <c r="E43" s="11"/>
      <c r="F43" s="11">
        <v>9</v>
      </c>
      <c r="G43" s="11">
        <v>18</v>
      </c>
      <c r="H43" s="183">
        <f t="shared" si="0"/>
        <v>27</v>
      </c>
      <c r="I43" s="31"/>
      <c r="J43" s="31"/>
      <c r="K43" s="31"/>
      <c r="L43" s="31"/>
      <c r="M43" s="31"/>
      <c r="N43" s="65"/>
      <c r="O43" s="76">
        <f>'青森管轄'!O43+'八戸管轄'!H43</f>
        <v>39</v>
      </c>
    </row>
    <row r="44" spans="1:15" ht="21" customHeight="1" thickBot="1">
      <c r="A44" s="130"/>
      <c r="B44" s="131"/>
      <c r="C44" s="12" t="s">
        <v>46</v>
      </c>
      <c r="D44" s="63">
        <f>SUM(D42:D43)</f>
        <v>649</v>
      </c>
      <c r="E44" s="20">
        <f>SUM(E42:E43)</f>
        <v>337</v>
      </c>
      <c r="F44" s="20">
        <f>SUM(F42:F43)</f>
        <v>986</v>
      </c>
      <c r="G44" s="20">
        <f>SUM(G42:G43)</f>
        <v>1471</v>
      </c>
      <c r="H44" s="186">
        <f>SUM(H42:H43)</f>
        <v>2457</v>
      </c>
      <c r="I44" s="72"/>
      <c r="J44" s="72"/>
      <c r="K44" s="72"/>
      <c r="L44" s="72"/>
      <c r="M44" s="72"/>
      <c r="N44" s="68"/>
      <c r="O44" s="80">
        <f>'青森管轄'!O44+'八戸管轄'!H44</f>
        <v>7920</v>
      </c>
    </row>
    <row r="45" spans="1:15" ht="21" customHeight="1" thickBot="1">
      <c r="A45" s="95" t="s">
        <v>51</v>
      </c>
      <c r="B45" s="96"/>
      <c r="C45" s="97"/>
      <c r="D45" s="36">
        <f>SUM(D20,D29,D38,D41,D44)</f>
        <v>40184</v>
      </c>
      <c r="E45" s="15">
        <f>SUM(E20,E29,E38,E41,E44)</f>
        <v>32885</v>
      </c>
      <c r="F45" s="15">
        <f>SUM(F20,F29,F38,F41,F44)</f>
        <v>73069</v>
      </c>
      <c r="G45" s="15">
        <f>SUM(G20,G29,G38,G41,G44)</f>
        <v>163149</v>
      </c>
      <c r="H45" s="83">
        <f t="shared" si="0"/>
        <v>236218</v>
      </c>
      <c r="I45" s="35"/>
      <c r="J45" s="35"/>
      <c r="K45" s="35"/>
      <c r="L45" s="35"/>
      <c r="M45" s="35"/>
      <c r="N45" s="70"/>
      <c r="O45" s="81">
        <f>'青森管轄'!O45+'八戸管轄'!H45</f>
        <v>590133</v>
      </c>
    </row>
    <row r="46" spans="1:15" ht="21" customHeight="1" thickBot="1">
      <c r="A46" s="95" t="s">
        <v>31</v>
      </c>
      <c r="B46" s="96"/>
      <c r="C46" s="97"/>
      <c r="D46" s="36">
        <v>655</v>
      </c>
      <c r="E46" s="15">
        <v>466</v>
      </c>
      <c r="F46" s="15">
        <v>1121</v>
      </c>
      <c r="G46" s="15">
        <v>2605</v>
      </c>
      <c r="H46" s="83">
        <f t="shared" si="0"/>
        <v>3726</v>
      </c>
      <c r="I46" s="35"/>
      <c r="J46" s="35"/>
      <c r="K46" s="35"/>
      <c r="L46" s="35"/>
      <c r="M46" s="35"/>
      <c r="N46" s="70"/>
      <c r="O46" s="81">
        <f>'青森管轄'!O46+'八戸管轄'!H46</f>
        <v>9392</v>
      </c>
    </row>
    <row r="47" spans="1:15" ht="21" customHeight="1" thickBot="1">
      <c r="A47" s="95" t="s">
        <v>52</v>
      </c>
      <c r="B47" s="96"/>
      <c r="C47" s="97"/>
      <c r="D47" s="36">
        <f>SUM(D45:D46)</f>
        <v>40839</v>
      </c>
      <c r="E47" s="15">
        <f>SUM(E45:E46)</f>
        <v>33351</v>
      </c>
      <c r="F47" s="15">
        <f>SUM(F45:F46)</f>
        <v>74190</v>
      </c>
      <c r="G47" s="15">
        <f>SUM(G45:G46)</f>
        <v>165754</v>
      </c>
      <c r="H47" s="83">
        <f t="shared" si="0"/>
        <v>239944</v>
      </c>
      <c r="I47" s="35"/>
      <c r="J47" s="35"/>
      <c r="K47" s="35"/>
      <c r="L47" s="35"/>
      <c r="M47" s="35"/>
      <c r="N47" s="70"/>
      <c r="O47" s="81">
        <f>'青森管轄'!O47+'八戸管轄'!H47</f>
        <v>599525</v>
      </c>
    </row>
    <row r="48" spans="1:15" ht="21" customHeight="1">
      <c r="A48" s="143" t="s">
        <v>33</v>
      </c>
      <c r="B48" s="127" t="s">
        <v>53</v>
      </c>
      <c r="C48" s="6" t="s">
        <v>54</v>
      </c>
      <c r="D48" s="62">
        <v>13809</v>
      </c>
      <c r="E48" s="18">
        <v>13911</v>
      </c>
      <c r="F48" s="18">
        <v>27720</v>
      </c>
      <c r="G48" s="18">
        <v>57321</v>
      </c>
      <c r="H48" s="185">
        <f t="shared" si="0"/>
        <v>85041</v>
      </c>
      <c r="I48" s="71"/>
      <c r="J48" s="71"/>
      <c r="K48" s="71"/>
      <c r="L48" s="71"/>
      <c r="M48" s="71"/>
      <c r="N48" s="67"/>
      <c r="O48" s="79">
        <f>'青森管轄'!O48+'八戸管轄'!H48</f>
        <v>235344</v>
      </c>
    </row>
    <row r="49" spans="1:15" ht="21" customHeight="1">
      <c r="A49" s="93"/>
      <c r="B49" s="129"/>
      <c r="C49" s="9" t="s">
        <v>55</v>
      </c>
      <c r="D49" s="29">
        <v>11093</v>
      </c>
      <c r="E49" s="11">
        <v>13689</v>
      </c>
      <c r="F49" s="11">
        <v>24782</v>
      </c>
      <c r="G49" s="11">
        <v>29191</v>
      </c>
      <c r="H49" s="183">
        <f t="shared" si="0"/>
        <v>53973</v>
      </c>
      <c r="I49" s="31"/>
      <c r="J49" s="31"/>
      <c r="K49" s="31"/>
      <c r="L49" s="31"/>
      <c r="M49" s="31"/>
      <c r="N49" s="65"/>
      <c r="O49" s="76">
        <f>'青森管轄'!O49+'八戸管轄'!H49</f>
        <v>145891</v>
      </c>
    </row>
    <row r="50" spans="1:15" ht="21" customHeight="1">
      <c r="A50" s="93"/>
      <c r="B50" s="129"/>
      <c r="C50" s="9" t="s">
        <v>46</v>
      </c>
      <c r="D50" s="29">
        <f>SUM(D48:D49)</f>
        <v>24902</v>
      </c>
      <c r="E50" s="11">
        <f>SUM(E48:E49)</f>
        <v>27600</v>
      </c>
      <c r="F50" s="11">
        <f>SUM(F48:F49)</f>
        <v>52502</v>
      </c>
      <c r="G50" s="11">
        <f>SUM(G48:G49)</f>
        <v>86512</v>
      </c>
      <c r="H50" s="183">
        <f t="shared" si="0"/>
        <v>139014</v>
      </c>
      <c r="I50" s="31"/>
      <c r="J50" s="31"/>
      <c r="K50" s="31"/>
      <c r="L50" s="31"/>
      <c r="M50" s="31"/>
      <c r="N50" s="65"/>
      <c r="O50" s="76">
        <f>'青森管轄'!O50+'八戸管轄'!H50</f>
        <v>381235</v>
      </c>
    </row>
    <row r="51" spans="1:15" ht="21" customHeight="1">
      <c r="A51" s="93"/>
      <c r="B51" s="135" t="s">
        <v>37</v>
      </c>
      <c r="C51" s="136"/>
      <c r="D51" s="29">
        <v>127</v>
      </c>
      <c r="E51" s="11">
        <v>109</v>
      </c>
      <c r="F51" s="11">
        <v>236</v>
      </c>
      <c r="G51" s="11">
        <v>354</v>
      </c>
      <c r="H51" s="183">
        <f t="shared" si="0"/>
        <v>590</v>
      </c>
      <c r="I51" s="31"/>
      <c r="J51" s="31"/>
      <c r="K51" s="31"/>
      <c r="L51" s="31"/>
      <c r="M51" s="31"/>
      <c r="N51" s="65"/>
      <c r="O51" s="76">
        <f>'青森管轄'!O51+'八戸管轄'!H51</f>
        <v>1730</v>
      </c>
    </row>
    <row r="52" spans="1:15" ht="21" customHeight="1" thickBot="1">
      <c r="A52" s="101"/>
      <c r="B52" s="144" t="s">
        <v>38</v>
      </c>
      <c r="C52" s="145"/>
      <c r="D52" s="63">
        <v>828</v>
      </c>
      <c r="E52" s="20">
        <v>718</v>
      </c>
      <c r="F52" s="20">
        <v>1546</v>
      </c>
      <c r="G52" s="20">
        <v>3427</v>
      </c>
      <c r="H52" s="186">
        <f t="shared" si="0"/>
        <v>4973</v>
      </c>
      <c r="I52" s="72"/>
      <c r="J52" s="72"/>
      <c r="K52" s="72"/>
      <c r="L52" s="72"/>
      <c r="M52" s="72"/>
      <c r="N52" s="68"/>
      <c r="O52" s="80">
        <f>'青森管轄'!O52+'八戸管轄'!H52</f>
        <v>13996</v>
      </c>
    </row>
    <row r="53" spans="1:15" ht="21" customHeight="1" thickBot="1">
      <c r="A53" s="120" t="s">
        <v>66</v>
      </c>
      <c r="B53" s="121"/>
      <c r="C53" s="122"/>
      <c r="D53" s="36">
        <f>SUM(D50:D52)</f>
        <v>25857</v>
      </c>
      <c r="E53" s="15">
        <f>SUM(E50:E52)</f>
        <v>28427</v>
      </c>
      <c r="F53" s="15">
        <f>SUM(F50:F52)</f>
        <v>54284</v>
      </c>
      <c r="G53" s="15">
        <f>SUM(G50:G52)</f>
        <v>90293</v>
      </c>
      <c r="H53" s="83">
        <f t="shared" si="0"/>
        <v>144577</v>
      </c>
      <c r="I53" s="35"/>
      <c r="J53" s="35"/>
      <c r="K53" s="35"/>
      <c r="L53" s="35"/>
      <c r="M53" s="35"/>
      <c r="N53" s="70"/>
      <c r="O53" s="81">
        <f>'青森管轄'!O53+'八戸管轄'!H53</f>
        <v>396961</v>
      </c>
    </row>
    <row r="54" spans="1:15" ht="23.25" customHeight="1" thickBot="1">
      <c r="A54" s="114" t="s">
        <v>142</v>
      </c>
      <c r="B54" s="115"/>
      <c r="C54" s="116"/>
      <c r="D54" s="85">
        <f>SUM(D47,D53)</f>
        <v>66696</v>
      </c>
      <c r="E54" s="83">
        <f>SUM(E47,E53)</f>
        <v>61778</v>
      </c>
      <c r="F54" s="83">
        <f>SUM(F47,F53)</f>
        <v>128474</v>
      </c>
      <c r="G54" s="83">
        <f>SUM(G47,G53)</f>
        <v>256047</v>
      </c>
      <c r="H54" s="83">
        <f t="shared" si="0"/>
        <v>384521</v>
      </c>
      <c r="I54" s="89"/>
      <c r="J54" s="89"/>
      <c r="K54" s="89"/>
      <c r="L54" s="89"/>
      <c r="M54" s="89"/>
      <c r="N54" s="86"/>
      <c r="O54" s="81">
        <f>'青森管轄'!O54+'八戸管轄'!H54</f>
        <v>996486</v>
      </c>
    </row>
  </sheetData>
  <mergeCells count="40">
    <mergeCell ref="B30:B32"/>
    <mergeCell ref="J5:J8"/>
    <mergeCell ref="K5:K8"/>
    <mergeCell ref="B9:B11"/>
    <mergeCell ref="B12:B14"/>
    <mergeCell ref="D5:D8"/>
    <mergeCell ref="A5:C5"/>
    <mergeCell ref="A6:A8"/>
    <mergeCell ref="B6:B8"/>
    <mergeCell ref="C6:C8"/>
    <mergeCell ref="A46:C46"/>
    <mergeCell ref="B33:B35"/>
    <mergeCell ref="B36:B38"/>
    <mergeCell ref="B15:B17"/>
    <mergeCell ref="B18:B20"/>
    <mergeCell ref="A21:A29"/>
    <mergeCell ref="A30:A38"/>
    <mergeCell ref="B21:B23"/>
    <mergeCell ref="B24:B26"/>
    <mergeCell ref="B27:B29"/>
    <mergeCell ref="A53:C53"/>
    <mergeCell ref="A9:A20"/>
    <mergeCell ref="A39:B41"/>
    <mergeCell ref="B48:B50"/>
    <mergeCell ref="A48:A52"/>
    <mergeCell ref="A47:C47"/>
    <mergeCell ref="B51:C51"/>
    <mergeCell ref="B52:C52"/>
    <mergeCell ref="A42:B44"/>
    <mergeCell ref="A45:C45"/>
    <mergeCell ref="O5:O8"/>
    <mergeCell ref="A54:C54"/>
    <mergeCell ref="E5:E8"/>
    <mergeCell ref="F5:F8"/>
    <mergeCell ref="G5:G8"/>
    <mergeCell ref="H5:H8"/>
    <mergeCell ref="I5:I8"/>
    <mergeCell ref="L5:L8"/>
    <mergeCell ref="M5:M8"/>
    <mergeCell ref="N5:N8"/>
  </mergeCells>
  <printOptions/>
  <pageMargins left="0.3937007874015748" right="0.3937007874015748" top="0.5905511811023623" bottom="0.1968503937007874" header="0.5118110236220472" footer="0.5118110236220472"/>
  <pageSetup horizontalDpi="300" verticalDpi="3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54"/>
  <sheetViews>
    <sheetView showZeros="0" workbookViewId="0" topLeftCell="A1">
      <selection activeCell="D9" sqref="D9"/>
    </sheetView>
  </sheetViews>
  <sheetFormatPr defaultColWidth="9.00390625" defaultRowHeight="13.5"/>
  <cols>
    <col min="1" max="1" width="4.00390625" style="1" customWidth="1"/>
    <col min="2" max="2" width="7.25390625" style="1" customWidth="1"/>
    <col min="3" max="3" width="9.00390625" style="1" customWidth="1"/>
    <col min="4" max="15" width="9.50390625" style="1" customWidth="1"/>
    <col min="16" max="16384" width="9.00390625" style="1" customWidth="1"/>
  </cols>
  <sheetData>
    <row r="1" ht="15" customHeight="1"/>
    <row r="2" spans="1:7" ht="15" customHeight="1">
      <c r="A2" s="21"/>
      <c r="B2" s="21"/>
      <c r="C2" s="21"/>
      <c r="D2" s="21"/>
      <c r="E2" s="21"/>
      <c r="F2" s="22"/>
      <c r="G2" s="1" t="s">
        <v>39</v>
      </c>
    </row>
    <row r="3" spans="1:15" ht="15" customHeight="1">
      <c r="A3" s="5"/>
      <c r="B3" s="47" t="s">
        <v>90</v>
      </c>
      <c r="C3" s="48"/>
      <c r="D3" s="49"/>
      <c r="E3" s="50"/>
      <c r="M3" s="51"/>
      <c r="N3" s="51"/>
      <c r="O3" s="23"/>
    </row>
    <row r="4" spans="13:15" ht="15" customHeight="1" thickBot="1">
      <c r="M4" s="24"/>
      <c r="N4" s="24"/>
      <c r="O4" s="24"/>
    </row>
    <row r="5" spans="1:15" ht="48" customHeight="1">
      <c r="A5" s="98" t="s">
        <v>91</v>
      </c>
      <c r="B5" s="99"/>
      <c r="C5" s="100"/>
      <c r="D5" s="158" t="s">
        <v>92</v>
      </c>
      <c r="E5" s="154" t="s">
        <v>0</v>
      </c>
      <c r="F5" s="139" t="s">
        <v>93</v>
      </c>
      <c r="G5" s="139" t="s">
        <v>94</v>
      </c>
      <c r="H5" s="139"/>
      <c r="I5" s="139"/>
      <c r="J5" s="139"/>
      <c r="K5" s="139"/>
      <c r="L5" s="139"/>
      <c r="M5" s="139"/>
      <c r="N5" s="146"/>
      <c r="O5" s="151" t="s">
        <v>22</v>
      </c>
    </row>
    <row r="6" spans="1:15" ht="13.5">
      <c r="A6" s="93" t="s">
        <v>40</v>
      </c>
      <c r="B6" s="102" t="s">
        <v>41</v>
      </c>
      <c r="C6" s="133" t="s">
        <v>42</v>
      </c>
      <c r="D6" s="159"/>
      <c r="E6" s="155"/>
      <c r="F6" s="156"/>
      <c r="G6" s="156"/>
      <c r="H6" s="156"/>
      <c r="I6" s="149"/>
      <c r="J6" s="149"/>
      <c r="K6" s="156"/>
      <c r="L6" s="156"/>
      <c r="M6" s="156"/>
      <c r="N6" s="147"/>
      <c r="O6" s="152"/>
    </row>
    <row r="7" spans="1:15" ht="13.5">
      <c r="A7" s="93"/>
      <c r="B7" s="102"/>
      <c r="C7" s="133"/>
      <c r="D7" s="159"/>
      <c r="E7" s="155"/>
      <c r="F7" s="156"/>
      <c r="G7" s="156"/>
      <c r="H7" s="156"/>
      <c r="I7" s="149"/>
      <c r="J7" s="149"/>
      <c r="K7" s="156"/>
      <c r="L7" s="156"/>
      <c r="M7" s="156"/>
      <c r="N7" s="147"/>
      <c r="O7" s="152"/>
    </row>
    <row r="8" spans="1:15" ht="18.75" customHeight="1" thickBot="1">
      <c r="A8" s="101"/>
      <c r="B8" s="103"/>
      <c r="C8" s="134"/>
      <c r="D8" s="160"/>
      <c r="E8" s="168"/>
      <c r="F8" s="157"/>
      <c r="G8" s="157"/>
      <c r="H8" s="157"/>
      <c r="I8" s="150"/>
      <c r="J8" s="150"/>
      <c r="K8" s="157"/>
      <c r="L8" s="157"/>
      <c r="M8" s="157"/>
      <c r="N8" s="148"/>
      <c r="O8" s="153"/>
    </row>
    <row r="9" spans="1:15" ht="21" customHeight="1">
      <c r="A9" s="123" t="s">
        <v>18</v>
      </c>
      <c r="B9" s="142" t="s">
        <v>43</v>
      </c>
      <c r="C9" s="6" t="s">
        <v>44</v>
      </c>
      <c r="D9" s="7">
        <v>275</v>
      </c>
      <c r="E9" s="8">
        <v>208</v>
      </c>
      <c r="F9" s="8">
        <v>83</v>
      </c>
      <c r="G9" s="8">
        <v>75</v>
      </c>
      <c r="H9" s="8"/>
      <c r="I9" s="8"/>
      <c r="J9" s="8"/>
      <c r="K9" s="8"/>
      <c r="L9" s="8"/>
      <c r="M9" s="8"/>
      <c r="N9" s="34"/>
      <c r="O9" s="75">
        <f aca="true" t="shared" si="0" ref="O9:O54">SUM(D9:N9)</f>
        <v>641</v>
      </c>
    </row>
    <row r="10" spans="1:15" ht="21" customHeight="1">
      <c r="A10" s="124"/>
      <c r="B10" s="102"/>
      <c r="C10" s="9" t="s">
        <v>45</v>
      </c>
      <c r="D10" s="10">
        <v>16</v>
      </c>
      <c r="E10" s="11">
        <v>24</v>
      </c>
      <c r="F10" s="11">
        <v>7</v>
      </c>
      <c r="G10" s="11"/>
      <c r="H10" s="11"/>
      <c r="I10" s="11"/>
      <c r="J10" s="11"/>
      <c r="K10" s="11"/>
      <c r="L10" s="11"/>
      <c r="M10" s="11"/>
      <c r="N10" s="30"/>
      <c r="O10" s="76">
        <f t="shared" si="0"/>
        <v>47</v>
      </c>
    </row>
    <row r="11" spans="1:15" ht="21" customHeight="1">
      <c r="A11" s="124"/>
      <c r="B11" s="102"/>
      <c r="C11" s="9" t="s">
        <v>46</v>
      </c>
      <c r="D11" s="10">
        <f>SUM(D9:D10)</f>
        <v>291</v>
      </c>
      <c r="E11" s="11">
        <f>SUM(E9:E10)</f>
        <v>232</v>
      </c>
      <c r="F11" s="11">
        <f>SUM(F9:F10)</f>
        <v>90</v>
      </c>
      <c r="G11" s="11">
        <f>SUM(G9:G10)</f>
        <v>75</v>
      </c>
      <c r="H11" s="11"/>
      <c r="I11" s="11"/>
      <c r="J11" s="11"/>
      <c r="K11" s="11"/>
      <c r="L11" s="11"/>
      <c r="M11" s="11"/>
      <c r="N11" s="30"/>
      <c r="O11" s="76">
        <f t="shared" si="0"/>
        <v>688</v>
      </c>
    </row>
    <row r="12" spans="1:15" ht="21" customHeight="1">
      <c r="A12" s="124"/>
      <c r="B12" s="102" t="s">
        <v>47</v>
      </c>
      <c r="C12" s="9" t="s">
        <v>44</v>
      </c>
      <c r="D12" s="10">
        <v>758</v>
      </c>
      <c r="E12" s="11">
        <v>328</v>
      </c>
      <c r="F12" s="11">
        <v>129</v>
      </c>
      <c r="G12" s="11">
        <v>198</v>
      </c>
      <c r="H12" s="11"/>
      <c r="I12" s="11"/>
      <c r="J12" s="11"/>
      <c r="K12" s="11"/>
      <c r="L12" s="11"/>
      <c r="M12" s="11"/>
      <c r="N12" s="30"/>
      <c r="O12" s="77">
        <f t="shared" si="0"/>
        <v>1413</v>
      </c>
    </row>
    <row r="13" spans="1:15" ht="21" customHeight="1">
      <c r="A13" s="124"/>
      <c r="B13" s="102"/>
      <c r="C13" s="9" t="s">
        <v>45</v>
      </c>
      <c r="D13" s="10">
        <v>2</v>
      </c>
      <c r="E13" s="11">
        <v>2</v>
      </c>
      <c r="F13" s="11">
        <v>2</v>
      </c>
      <c r="G13" s="11"/>
      <c r="H13" s="11"/>
      <c r="I13" s="11"/>
      <c r="J13" s="11"/>
      <c r="K13" s="11"/>
      <c r="L13" s="11"/>
      <c r="M13" s="11"/>
      <c r="N13" s="30"/>
      <c r="O13" s="76">
        <f t="shared" si="0"/>
        <v>6</v>
      </c>
    </row>
    <row r="14" spans="1:15" ht="21" customHeight="1">
      <c r="A14" s="124"/>
      <c r="B14" s="102"/>
      <c r="C14" s="9" t="s">
        <v>46</v>
      </c>
      <c r="D14" s="10">
        <f>SUM(D12:D13)</f>
        <v>760</v>
      </c>
      <c r="E14" s="11">
        <f>SUM(E12:E13)</f>
        <v>330</v>
      </c>
      <c r="F14" s="11">
        <f>SUM(F12:F13)</f>
        <v>131</v>
      </c>
      <c r="G14" s="11">
        <f>SUM(G12:G13)</f>
        <v>198</v>
      </c>
      <c r="H14" s="11"/>
      <c r="I14" s="11"/>
      <c r="J14" s="11"/>
      <c r="K14" s="11"/>
      <c r="L14" s="11"/>
      <c r="M14" s="11"/>
      <c r="N14" s="30"/>
      <c r="O14" s="77">
        <f t="shared" si="0"/>
        <v>1419</v>
      </c>
    </row>
    <row r="15" spans="1:15" ht="21" customHeight="1">
      <c r="A15" s="124"/>
      <c r="B15" s="102" t="s">
        <v>48</v>
      </c>
      <c r="C15" s="9" t="s">
        <v>44</v>
      </c>
      <c r="D15" s="10">
        <v>1</v>
      </c>
      <c r="E15" s="11">
        <v>5</v>
      </c>
      <c r="F15" s="11">
        <v>2</v>
      </c>
      <c r="G15" s="11"/>
      <c r="H15" s="11"/>
      <c r="I15" s="11"/>
      <c r="J15" s="11"/>
      <c r="K15" s="11"/>
      <c r="L15" s="11"/>
      <c r="M15" s="11"/>
      <c r="N15" s="30"/>
      <c r="O15" s="76">
        <f t="shared" si="0"/>
        <v>8</v>
      </c>
    </row>
    <row r="16" spans="1:15" ht="21" customHeight="1">
      <c r="A16" s="124"/>
      <c r="B16" s="102"/>
      <c r="C16" s="9" t="s">
        <v>45</v>
      </c>
      <c r="D16" s="10">
        <v>2</v>
      </c>
      <c r="E16" s="11"/>
      <c r="F16" s="11"/>
      <c r="G16" s="11"/>
      <c r="H16" s="11"/>
      <c r="I16" s="11"/>
      <c r="J16" s="11"/>
      <c r="K16" s="11"/>
      <c r="L16" s="11"/>
      <c r="M16" s="11"/>
      <c r="N16" s="30"/>
      <c r="O16" s="77">
        <f t="shared" si="0"/>
        <v>2</v>
      </c>
    </row>
    <row r="17" spans="1:15" ht="21" customHeight="1">
      <c r="A17" s="124"/>
      <c r="B17" s="102"/>
      <c r="C17" s="9" t="s">
        <v>46</v>
      </c>
      <c r="D17" s="10">
        <f aca="true" t="shared" si="1" ref="D17:N17">SUM(D15:D16)</f>
        <v>3</v>
      </c>
      <c r="E17" s="10">
        <f t="shared" si="1"/>
        <v>5</v>
      </c>
      <c r="F17" s="10">
        <f t="shared" si="1"/>
        <v>2</v>
      </c>
      <c r="G17" s="10">
        <f t="shared" si="1"/>
        <v>0</v>
      </c>
      <c r="H17" s="10">
        <f t="shared" si="1"/>
        <v>0</v>
      </c>
      <c r="I17" s="10"/>
      <c r="J17" s="10"/>
      <c r="K17" s="10">
        <f t="shared" si="1"/>
        <v>0</v>
      </c>
      <c r="L17" s="10">
        <f t="shared" si="1"/>
        <v>0</v>
      </c>
      <c r="M17" s="10">
        <f t="shared" si="1"/>
        <v>0</v>
      </c>
      <c r="N17" s="52">
        <f t="shared" si="1"/>
        <v>0</v>
      </c>
      <c r="O17" s="76">
        <f t="shared" si="0"/>
        <v>10</v>
      </c>
    </row>
    <row r="18" spans="1:15" ht="21" customHeight="1">
      <c r="A18" s="124"/>
      <c r="B18" s="102" t="s">
        <v>25</v>
      </c>
      <c r="C18" s="9" t="s">
        <v>44</v>
      </c>
      <c r="D18" s="10">
        <f aca="true" t="shared" si="2" ref="D18:N18">D15+D12+D9</f>
        <v>1034</v>
      </c>
      <c r="E18" s="10">
        <f t="shared" si="2"/>
        <v>541</v>
      </c>
      <c r="F18" s="10">
        <f t="shared" si="2"/>
        <v>214</v>
      </c>
      <c r="G18" s="10">
        <f t="shared" si="2"/>
        <v>273</v>
      </c>
      <c r="H18" s="10">
        <f t="shared" si="2"/>
        <v>0</v>
      </c>
      <c r="I18" s="10"/>
      <c r="J18" s="10"/>
      <c r="K18" s="10">
        <f t="shared" si="2"/>
        <v>0</v>
      </c>
      <c r="L18" s="10">
        <f t="shared" si="2"/>
        <v>0</v>
      </c>
      <c r="M18" s="10">
        <f t="shared" si="2"/>
        <v>0</v>
      </c>
      <c r="N18" s="52">
        <f t="shared" si="2"/>
        <v>0</v>
      </c>
      <c r="O18" s="77">
        <f t="shared" si="0"/>
        <v>2062</v>
      </c>
    </row>
    <row r="19" spans="1:15" ht="21" customHeight="1">
      <c r="A19" s="124"/>
      <c r="B19" s="102"/>
      <c r="C19" s="9" t="s">
        <v>45</v>
      </c>
      <c r="D19" s="10">
        <f>D16+D13+D10</f>
        <v>20</v>
      </c>
      <c r="E19" s="10">
        <f>E16+E13+E10</f>
        <v>26</v>
      </c>
      <c r="F19" s="10">
        <f>F16+F13+F10</f>
        <v>9</v>
      </c>
      <c r="G19" s="10"/>
      <c r="H19" s="10">
        <f>H16+H13+H10</f>
        <v>0</v>
      </c>
      <c r="I19" s="10"/>
      <c r="J19" s="10"/>
      <c r="K19" s="10">
        <f>K16+K13+K10</f>
        <v>0</v>
      </c>
      <c r="L19" s="10">
        <f>L16+L13+L10</f>
        <v>0</v>
      </c>
      <c r="M19" s="10">
        <f>M16+M13+M10</f>
        <v>0</v>
      </c>
      <c r="N19" s="52">
        <f>N16+N13+N10</f>
        <v>0</v>
      </c>
      <c r="O19" s="76">
        <f t="shared" si="0"/>
        <v>55</v>
      </c>
    </row>
    <row r="20" spans="1:15" ht="21" customHeight="1" thickBot="1">
      <c r="A20" s="125"/>
      <c r="B20" s="103"/>
      <c r="C20" s="12" t="s">
        <v>46</v>
      </c>
      <c r="D20" s="13">
        <f>SUM(D18:D19)</f>
        <v>1054</v>
      </c>
      <c r="E20" s="42">
        <f>SUM(E18:E19)</f>
        <v>567</v>
      </c>
      <c r="F20" s="42">
        <f>SUM(F18:F19)</f>
        <v>223</v>
      </c>
      <c r="G20" s="42">
        <f>SUM(G18:G19)</f>
        <v>273</v>
      </c>
      <c r="H20" s="42"/>
      <c r="I20" s="42"/>
      <c r="J20" s="42"/>
      <c r="K20" s="42"/>
      <c r="L20" s="42"/>
      <c r="M20" s="42"/>
      <c r="N20" s="53"/>
      <c r="O20" s="77">
        <f t="shared" si="0"/>
        <v>2117</v>
      </c>
    </row>
    <row r="21" spans="1:15" ht="21" customHeight="1">
      <c r="A21" s="123" t="s">
        <v>26</v>
      </c>
      <c r="B21" s="142" t="s">
        <v>43</v>
      </c>
      <c r="C21" s="6" t="s">
        <v>44</v>
      </c>
      <c r="D21" s="7">
        <v>4</v>
      </c>
      <c r="E21" s="8">
        <v>14</v>
      </c>
      <c r="F21" s="8">
        <v>5</v>
      </c>
      <c r="G21" s="8">
        <v>5</v>
      </c>
      <c r="H21" s="8"/>
      <c r="I21" s="8"/>
      <c r="J21" s="8"/>
      <c r="K21" s="8"/>
      <c r="L21" s="8"/>
      <c r="M21" s="8"/>
      <c r="N21" s="34"/>
      <c r="O21" s="75">
        <f t="shared" si="0"/>
        <v>28</v>
      </c>
    </row>
    <row r="22" spans="1:15" ht="21" customHeight="1">
      <c r="A22" s="124"/>
      <c r="B22" s="102"/>
      <c r="C22" s="9" t="s">
        <v>45</v>
      </c>
      <c r="D22" s="10">
        <v>11</v>
      </c>
      <c r="E22" s="11"/>
      <c r="F22" s="11"/>
      <c r="G22" s="11"/>
      <c r="H22" s="11"/>
      <c r="I22" s="11"/>
      <c r="J22" s="11"/>
      <c r="K22" s="11"/>
      <c r="L22" s="11"/>
      <c r="M22" s="11"/>
      <c r="N22" s="30"/>
      <c r="O22" s="76">
        <f t="shared" si="0"/>
        <v>11</v>
      </c>
    </row>
    <row r="23" spans="1:15" ht="21" customHeight="1">
      <c r="A23" s="124"/>
      <c r="B23" s="102"/>
      <c r="C23" s="9" t="s">
        <v>46</v>
      </c>
      <c r="D23" s="10">
        <f>SUM(D21:D22)</f>
        <v>15</v>
      </c>
      <c r="E23" s="11">
        <f>SUM(E21:E22)</f>
        <v>14</v>
      </c>
      <c r="F23" s="11">
        <f>SUM(F21:F22)</f>
        <v>5</v>
      </c>
      <c r="G23" s="11">
        <f>SUM(G21:G22)</f>
        <v>5</v>
      </c>
      <c r="H23" s="11"/>
      <c r="I23" s="11"/>
      <c r="J23" s="11"/>
      <c r="K23" s="11"/>
      <c r="L23" s="11"/>
      <c r="M23" s="11"/>
      <c r="N23" s="30"/>
      <c r="O23" s="77">
        <f t="shared" si="0"/>
        <v>39</v>
      </c>
    </row>
    <row r="24" spans="1:15" ht="21" customHeight="1">
      <c r="A24" s="124"/>
      <c r="B24" s="102" t="s">
        <v>47</v>
      </c>
      <c r="C24" s="9" t="s">
        <v>44</v>
      </c>
      <c r="D24" s="10">
        <v>32</v>
      </c>
      <c r="E24" s="11">
        <v>18</v>
      </c>
      <c r="F24" s="11">
        <v>9</v>
      </c>
      <c r="G24" s="11">
        <v>5</v>
      </c>
      <c r="H24" s="11"/>
      <c r="I24" s="11"/>
      <c r="J24" s="11"/>
      <c r="K24" s="11"/>
      <c r="L24" s="11"/>
      <c r="M24" s="11"/>
      <c r="N24" s="30"/>
      <c r="O24" s="76">
        <f t="shared" si="0"/>
        <v>64</v>
      </c>
    </row>
    <row r="25" spans="1:15" ht="21" customHeight="1">
      <c r="A25" s="124"/>
      <c r="B25" s="102"/>
      <c r="C25" s="9" t="s">
        <v>45</v>
      </c>
      <c r="D25" s="10">
        <v>4</v>
      </c>
      <c r="E25" s="11"/>
      <c r="F25" s="11"/>
      <c r="G25" s="11"/>
      <c r="H25" s="11"/>
      <c r="I25" s="11"/>
      <c r="J25" s="11"/>
      <c r="K25" s="11"/>
      <c r="L25" s="11"/>
      <c r="M25" s="11"/>
      <c r="N25" s="30"/>
      <c r="O25" s="77">
        <f t="shared" si="0"/>
        <v>4</v>
      </c>
    </row>
    <row r="26" spans="1:15" ht="21" customHeight="1">
      <c r="A26" s="124"/>
      <c r="B26" s="102"/>
      <c r="C26" s="9" t="s">
        <v>46</v>
      </c>
      <c r="D26" s="10">
        <f>SUM(D24:D25)</f>
        <v>36</v>
      </c>
      <c r="E26" s="11">
        <f>SUM(E24:E25)</f>
        <v>18</v>
      </c>
      <c r="F26" s="11">
        <f>SUM(F24:F25)</f>
        <v>9</v>
      </c>
      <c r="G26" s="11">
        <f>SUM(G24:G25)</f>
        <v>5</v>
      </c>
      <c r="H26" s="11"/>
      <c r="I26" s="11"/>
      <c r="J26" s="11"/>
      <c r="K26" s="11"/>
      <c r="L26" s="11"/>
      <c r="M26" s="11"/>
      <c r="N26" s="30"/>
      <c r="O26" s="76">
        <f t="shared" si="0"/>
        <v>68</v>
      </c>
    </row>
    <row r="27" spans="1:15" ht="21" customHeight="1">
      <c r="A27" s="124"/>
      <c r="B27" s="102" t="s">
        <v>25</v>
      </c>
      <c r="C27" s="9" t="s">
        <v>44</v>
      </c>
      <c r="D27" s="10">
        <f aca="true" t="shared" si="3" ref="D27:N27">D21+D24</f>
        <v>36</v>
      </c>
      <c r="E27" s="10">
        <f t="shared" si="3"/>
        <v>32</v>
      </c>
      <c r="F27" s="10">
        <f t="shared" si="3"/>
        <v>14</v>
      </c>
      <c r="G27" s="10">
        <f t="shared" si="3"/>
        <v>10</v>
      </c>
      <c r="H27" s="10">
        <f t="shared" si="3"/>
        <v>0</v>
      </c>
      <c r="I27" s="10"/>
      <c r="J27" s="10"/>
      <c r="K27" s="10">
        <f t="shared" si="3"/>
        <v>0</v>
      </c>
      <c r="L27" s="10">
        <f t="shared" si="3"/>
        <v>0</v>
      </c>
      <c r="M27" s="10">
        <f t="shared" si="3"/>
        <v>0</v>
      </c>
      <c r="N27" s="52">
        <f t="shared" si="3"/>
        <v>0</v>
      </c>
      <c r="O27" s="77">
        <f t="shared" si="0"/>
        <v>92</v>
      </c>
    </row>
    <row r="28" spans="1:15" ht="21" customHeight="1">
      <c r="A28" s="124"/>
      <c r="B28" s="102"/>
      <c r="C28" s="9" t="s">
        <v>45</v>
      </c>
      <c r="D28" s="10">
        <f>D22+D25</f>
        <v>15</v>
      </c>
      <c r="E28" s="10"/>
      <c r="F28" s="10">
        <f aca="true" t="shared" si="4" ref="F28:N29">F22+F25</f>
        <v>0</v>
      </c>
      <c r="G28" s="10">
        <f t="shared" si="4"/>
        <v>0</v>
      </c>
      <c r="H28" s="10">
        <f t="shared" si="4"/>
        <v>0</v>
      </c>
      <c r="I28" s="10"/>
      <c r="J28" s="10"/>
      <c r="K28" s="10">
        <f t="shared" si="4"/>
        <v>0</v>
      </c>
      <c r="L28" s="10">
        <f t="shared" si="4"/>
        <v>0</v>
      </c>
      <c r="M28" s="10">
        <f t="shared" si="4"/>
        <v>0</v>
      </c>
      <c r="N28" s="52">
        <f t="shared" si="4"/>
        <v>0</v>
      </c>
      <c r="O28" s="76">
        <f t="shared" si="0"/>
        <v>15</v>
      </c>
    </row>
    <row r="29" spans="1:15" ht="21" customHeight="1" thickBot="1">
      <c r="A29" s="125"/>
      <c r="B29" s="103"/>
      <c r="C29" s="12" t="s">
        <v>46</v>
      </c>
      <c r="D29" s="10">
        <f>D23+D26</f>
        <v>51</v>
      </c>
      <c r="E29" s="10">
        <f>E23+E26</f>
        <v>32</v>
      </c>
      <c r="F29" s="10">
        <f t="shared" si="4"/>
        <v>14</v>
      </c>
      <c r="G29" s="10">
        <f t="shared" si="4"/>
        <v>10</v>
      </c>
      <c r="H29" s="10">
        <f t="shared" si="4"/>
        <v>0</v>
      </c>
      <c r="I29" s="10"/>
      <c r="J29" s="10"/>
      <c r="K29" s="10">
        <f t="shared" si="4"/>
        <v>0</v>
      </c>
      <c r="L29" s="10">
        <f t="shared" si="4"/>
        <v>0</v>
      </c>
      <c r="M29" s="10">
        <f t="shared" si="4"/>
        <v>0</v>
      </c>
      <c r="N29" s="52">
        <f t="shared" si="4"/>
        <v>0</v>
      </c>
      <c r="O29" s="77">
        <f t="shared" si="0"/>
        <v>107</v>
      </c>
    </row>
    <row r="30" spans="1:15" ht="21" customHeight="1">
      <c r="A30" s="123" t="s">
        <v>27</v>
      </c>
      <c r="B30" s="142" t="s">
        <v>43</v>
      </c>
      <c r="C30" s="6" t="s">
        <v>44</v>
      </c>
      <c r="D30" s="7">
        <v>1390</v>
      </c>
      <c r="E30" s="8">
        <v>804</v>
      </c>
      <c r="F30" s="8">
        <v>316</v>
      </c>
      <c r="G30" s="8">
        <v>322</v>
      </c>
      <c r="H30" s="8"/>
      <c r="I30" s="8"/>
      <c r="J30" s="8"/>
      <c r="K30" s="8"/>
      <c r="L30" s="8"/>
      <c r="M30" s="8"/>
      <c r="N30" s="34"/>
      <c r="O30" s="75">
        <f t="shared" si="0"/>
        <v>2832</v>
      </c>
    </row>
    <row r="31" spans="1:15" ht="21" customHeight="1">
      <c r="A31" s="124"/>
      <c r="B31" s="102"/>
      <c r="C31" s="9" t="s">
        <v>45</v>
      </c>
      <c r="D31" s="10"/>
      <c r="E31" s="11">
        <v>2</v>
      </c>
      <c r="F31" s="11"/>
      <c r="G31" s="11"/>
      <c r="H31" s="11"/>
      <c r="I31" s="11"/>
      <c r="J31" s="11"/>
      <c r="K31" s="11"/>
      <c r="L31" s="11"/>
      <c r="M31" s="11"/>
      <c r="N31" s="30"/>
      <c r="O31" s="76">
        <f t="shared" si="0"/>
        <v>2</v>
      </c>
    </row>
    <row r="32" spans="1:15" ht="21" customHeight="1">
      <c r="A32" s="124"/>
      <c r="B32" s="102"/>
      <c r="C32" s="9" t="s">
        <v>46</v>
      </c>
      <c r="D32" s="10">
        <f>SUM(D30:D31)</f>
        <v>1390</v>
      </c>
      <c r="E32" s="11">
        <f>SUM(E30:E31)</f>
        <v>806</v>
      </c>
      <c r="F32" s="11">
        <f>SUM(F30:F31)</f>
        <v>316</v>
      </c>
      <c r="G32" s="11">
        <f>SUM(G30:G31)</f>
        <v>322</v>
      </c>
      <c r="H32" s="11"/>
      <c r="I32" s="11"/>
      <c r="J32" s="11"/>
      <c r="K32" s="11"/>
      <c r="L32" s="11"/>
      <c r="M32" s="11"/>
      <c r="N32" s="30"/>
      <c r="O32" s="77">
        <f t="shared" si="0"/>
        <v>2834</v>
      </c>
    </row>
    <row r="33" spans="1:15" ht="21" customHeight="1">
      <c r="A33" s="124"/>
      <c r="B33" s="102" t="s">
        <v>47</v>
      </c>
      <c r="C33" s="9" t="s">
        <v>44</v>
      </c>
      <c r="D33" s="10">
        <v>2509</v>
      </c>
      <c r="E33" s="11">
        <v>1407</v>
      </c>
      <c r="F33" s="11">
        <v>594</v>
      </c>
      <c r="G33" s="11">
        <v>602</v>
      </c>
      <c r="H33" s="11"/>
      <c r="I33" s="11"/>
      <c r="J33" s="11"/>
      <c r="K33" s="11"/>
      <c r="L33" s="11"/>
      <c r="M33" s="11"/>
      <c r="N33" s="30"/>
      <c r="O33" s="76">
        <f t="shared" si="0"/>
        <v>5112</v>
      </c>
    </row>
    <row r="34" spans="1:15" ht="21" customHeight="1">
      <c r="A34" s="124"/>
      <c r="B34" s="102"/>
      <c r="C34" s="9" t="s">
        <v>45</v>
      </c>
      <c r="D34" s="10">
        <v>15</v>
      </c>
      <c r="E34" s="11">
        <v>9</v>
      </c>
      <c r="F34" s="11">
        <v>3</v>
      </c>
      <c r="G34" s="11">
        <v>6</v>
      </c>
      <c r="H34" s="11"/>
      <c r="I34" s="11"/>
      <c r="J34" s="11"/>
      <c r="K34" s="11"/>
      <c r="L34" s="11"/>
      <c r="M34" s="11"/>
      <c r="N34" s="30"/>
      <c r="O34" s="77">
        <f t="shared" si="0"/>
        <v>33</v>
      </c>
    </row>
    <row r="35" spans="1:15" ht="21" customHeight="1">
      <c r="A35" s="124"/>
      <c r="B35" s="102"/>
      <c r="C35" s="9" t="s">
        <v>46</v>
      </c>
      <c r="D35" s="10">
        <f>SUM(D33:D34)</f>
        <v>2524</v>
      </c>
      <c r="E35" s="11">
        <f>SUM(E33:E34)</f>
        <v>1416</v>
      </c>
      <c r="F35" s="11">
        <f>SUM(F33:F34)</f>
        <v>597</v>
      </c>
      <c r="G35" s="11">
        <f>SUM(G33:G34)</f>
        <v>608</v>
      </c>
      <c r="H35" s="11"/>
      <c r="I35" s="11"/>
      <c r="J35" s="11"/>
      <c r="K35" s="11"/>
      <c r="L35" s="11"/>
      <c r="M35" s="11"/>
      <c r="N35" s="30"/>
      <c r="O35" s="76">
        <f t="shared" si="0"/>
        <v>5145</v>
      </c>
    </row>
    <row r="36" spans="1:15" ht="21" customHeight="1">
      <c r="A36" s="124"/>
      <c r="B36" s="102" t="s">
        <v>25</v>
      </c>
      <c r="C36" s="9" t="s">
        <v>44</v>
      </c>
      <c r="D36" s="10">
        <f aca="true" t="shared" si="5" ref="D36:N36">D30+D33</f>
        <v>3899</v>
      </c>
      <c r="E36" s="10">
        <f t="shared" si="5"/>
        <v>2211</v>
      </c>
      <c r="F36" s="10">
        <f t="shared" si="5"/>
        <v>910</v>
      </c>
      <c r="G36" s="10">
        <f t="shared" si="5"/>
        <v>924</v>
      </c>
      <c r="H36" s="10">
        <f t="shared" si="5"/>
        <v>0</v>
      </c>
      <c r="I36" s="10"/>
      <c r="J36" s="10"/>
      <c r="K36" s="10">
        <f t="shared" si="5"/>
        <v>0</v>
      </c>
      <c r="L36" s="10">
        <f t="shared" si="5"/>
        <v>0</v>
      </c>
      <c r="M36" s="10">
        <f t="shared" si="5"/>
        <v>0</v>
      </c>
      <c r="N36" s="52">
        <f t="shared" si="5"/>
        <v>0</v>
      </c>
      <c r="O36" s="77">
        <f t="shared" si="0"/>
        <v>7944</v>
      </c>
    </row>
    <row r="37" spans="1:15" ht="21" customHeight="1">
      <c r="A37" s="124"/>
      <c r="B37" s="102"/>
      <c r="C37" s="9" t="s">
        <v>45</v>
      </c>
      <c r="D37" s="10">
        <f aca="true" t="shared" si="6" ref="D37:N37">D31+D34</f>
        <v>15</v>
      </c>
      <c r="E37" s="10">
        <f t="shared" si="6"/>
        <v>11</v>
      </c>
      <c r="F37" s="10">
        <f t="shared" si="6"/>
        <v>3</v>
      </c>
      <c r="G37" s="10">
        <f t="shared" si="6"/>
        <v>6</v>
      </c>
      <c r="H37" s="10">
        <f t="shared" si="6"/>
        <v>0</v>
      </c>
      <c r="I37" s="10"/>
      <c r="J37" s="10"/>
      <c r="K37" s="10">
        <f t="shared" si="6"/>
        <v>0</v>
      </c>
      <c r="L37" s="10">
        <f t="shared" si="6"/>
        <v>0</v>
      </c>
      <c r="M37" s="10">
        <f t="shared" si="6"/>
        <v>0</v>
      </c>
      <c r="N37" s="52">
        <f t="shared" si="6"/>
        <v>0</v>
      </c>
      <c r="O37" s="76">
        <f t="shared" si="0"/>
        <v>35</v>
      </c>
    </row>
    <row r="38" spans="1:15" ht="21" customHeight="1" thickBot="1">
      <c r="A38" s="125"/>
      <c r="B38" s="103"/>
      <c r="C38" s="12" t="s">
        <v>46</v>
      </c>
      <c r="D38" s="10">
        <f aca="true" t="shared" si="7" ref="D38:N38">D32+D35</f>
        <v>3914</v>
      </c>
      <c r="E38" s="10">
        <f t="shared" si="7"/>
        <v>2222</v>
      </c>
      <c r="F38" s="10">
        <f t="shared" si="7"/>
        <v>913</v>
      </c>
      <c r="G38" s="10">
        <f t="shared" si="7"/>
        <v>930</v>
      </c>
      <c r="H38" s="10">
        <f t="shared" si="7"/>
        <v>0</v>
      </c>
      <c r="I38" s="10"/>
      <c r="J38" s="10"/>
      <c r="K38" s="10">
        <f t="shared" si="7"/>
        <v>0</v>
      </c>
      <c r="L38" s="10">
        <f t="shared" si="7"/>
        <v>0</v>
      </c>
      <c r="M38" s="10">
        <f t="shared" si="7"/>
        <v>0</v>
      </c>
      <c r="N38" s="52">
        <f t="shared" si="7"/>
        <v>0</v>
      </c>
      <c r="O38" s="77">
        <f t="shared" si="0"/>
        <v>7979</v>
      </c>
    </row>
    <row r="39" spans="1:15" ht="21" customHeight="1">
      <c r="A39" s="126" t="s">
        <v>49</v>
      </c>
      <c r="B39" s="127"/>
      <c r="C39" s="6" t="s">
        <v>44</v>
      </c>
      <c r="D39" s="7">
        <v>155</v>
      </c>
      <c r="E39" s="8">
        <v>151</v>
      </c>
      <c r="F39" s="8">
        <v>49</v>
      </c>
      <c r="G39" s="8">
        <v>42</v>
      </c>
      <c r="H39" s="8"/>
      <c r="I39" s="8"/>
      <c r="J39" s="8"/>
      <c r="K39" s="8"/>
      <c r="L39" s="8"/>
      <c r="M39" s="8"/>
      <c r="N39" s="34"/>
      <c r="O39" s="75">
        <f t="shared" si="0"/>
        <v>397</v>
      </c>
    </row>
    <row r="40" spans="1:15" ht="21" customHeight="1">
      <c r="A40" s="128"/>
      <c r="B40" s="129"/>
      <c r="C40" s="9" t="s">
        <v>45</v>
      </c>
      <c r="D40" s="10">
        <v>10</v>
      </c>
      <c r="E40" s="11">
        <v>14</v>
      </c>
      <c r="F40" s="11">
        <v>2</v>
      </c>
      <c r="G40" s="11">
        <v>1</v>
      </c>
      <c r="H40" s="11"/>
      <c r="I40" s="11"/>
      <c r="J40" s="11"/>
      <c r="K40" s="11"/>
      <c r="L40" s="11"/>
      <c r="M40" s="11"/>
      <c r="N40" s="30"/>
      <c r="O40" s="76">
        <f t="shared" si="0"/>
        <v>27</v>
      </c>
    </row>
    <row r="41" spans="1:15" ht="21" customHeight="1" thickBot="1">
      <c r="A41" s="130"/>
      <c r="B41" s="131"/>
      <c r="C41" s="12" t="s">
        <v>46</v>
      </c>
      <c r="D41" s="13">
        <f>SUM(D39:D40)</f>
        <v>165</v>
      </c>
      <c r="E41" s="42">
        <f>SUM(E39:E40)</f>
        <v>165</v>
      </c>
      <c r="F41" s="42">
        <f>SUM(F39:F40)</f>
        <v>51</v>
      </c>
      <c r="G41" s="42">
        <f>SUM(G39:G40)</f>
        <v>43</v>
      </c>
      <c r="H41" s="42"/>
      <c r="I41" s="42"/>
      <c r="J41" s="42"/>
      <c r="K41" s="42"/>
      <c r="L41" s="42"/>
      <c r="M41" s="42"/>
      <c r="N41" s="53"/>
      <c r="O41" s="77">
        <f t="shared" si="0"/>
        <v>424</v>
      </c>
    </row>
    <row r="42" spans="1:15" ht="21" customHeight="1">
      <c r="A42" s="126" t="s">
        <v>50</v>
      </c>
      <c r="B42" s="127"/>
      <c r="C42" s="6" t="s">
        <v>44</v>
      </c>
      <c r="D42" s="7">
        <v>79</v>
      </c>
      <c r="E42" s="8">
        <v>52</v>
      </c>
      <c r="F42" s="8">
        <v>16</v>
      </c>
      <c r="G42" s="8">
        <v>27</v>
      </c>
      <c r="H42" s="8"/>
      <c r="I42" s="8"/>
      <c r="J42" s="8"/>
      <c r="K42" s="8"/>
      <c r="L42" s="8"/>
      <c r="M42" s="8"/>
      <c r="N42" s="34"/>
      <c r="O42" s="75">
        <f t="shared" si="0"/>
        <v>174</v>
      </c>
    </row>
    <row r="43" spans="1:15" ht="21" customHeight="1">
      <c r="A43" s="128"/>
      <c r="B43" s="129"/>
      <c r="C43" s="9" t="s">
        <v>45</v>
      </c>
      <c r="D43" s="10"/>
      <c r="E43" s="11"/>
      <c r="F43" s="11"/>
      <c r="G43" s="11"/>
      <c r="H43" s="11"/>
      <c r="I43" s="11"/>
      <c r="J43" s="11"/>
      <c r="K43" s="11"/>
      <c r="L43" s="11"/>
      <c r="M43" s="11"/>
      <c r="N43" s="30"/>
      <c r="O43" s="76">
        <f t="shared" si="0"/>
        <v>0</v>
      </c>
    </row>
    <row r="44" spans="1:15" ht="21" customHeight="1" thickBot="1">
      <c r="A44" s="130"/>
      <c r="B44" s="131"/>
      <c r="C44" s="12" t="s">
        <v>46</v>
      </c>
      <c r="D44" s="13">
        <f>SUM(D42:D43)</f>
        <v>79</v>
      </c>
      <c r="E44" s="42">
        <f>SUM(E42:E43)</f>
        <v>52</v>
      </c>
      <c r="F44" s="42">
        <f>SUM(F42:F43)</f>
        <v>16</v>
      </c>
      <c r="G44" s="42">
        <f>SUM(G42:G43)</f>
        <v>27</v>
      </c>
      <c r="H44" s="42"/>
      <c r="I44" s="42"/>
      <c r="J44" s="42"/>
      <c r="K44" s="42"/>
      <c r="L44" s="42"/>
      <c r="M44" s="42"/>
      <c r="N44" s="53"/>
      <c r="O44" s="77">
        <f t="shared" si="0"/>
        <v>174</v>
      </c>
    </row>
    <row r="45" spans="1:15" ht="21" customHeight="1" thickBot="1">
      <c r="A45" s="95" t="s">
        <v>51</v>
      </c>
      <c r="B45" s="96"/>
      <c r="C45" s="97"/>
      <c r="D45" s="14">
        <f>SUM(D44+D41+D38+D29+D20)</f>
        <v>5263</v>
      </c>
      <c r="E45" s="15">
        <f>SUM(E44+E41+E38+E29+E20)</f>
        <v>3038</v>
      </c>
      <c r="F45" s="15">
        <f>SUM(F44+F41+F38+F29+F20)</f>
        <v>1217</v>
      </c>
      <c r="G45" s="15">
        <f>SUM(G44+G41+G38+G29+G20)</f>
        <v>1283</v>
      </c>
      <c r="H45" s="15"/>
      <c r="I45" s="15"/>
      <c r="J45" s="15"/>
      <c r="K45" s="15"/>
      <c r="L45" s="15"/>
      <c r="M45" s="15"/>
      <c r="N45" s="37"/>
      <c r="O45" s="75">
        <f t="shared" si="0"/>
        <v>10801</v>
      </c>
    </row>
    <row r="46" spans="1:15" ht="21" customHeight="1" thickBot="1">
      <c r="A46" s="95" t="s">
        <v>31</v>
      </c>
      <c r="B46" s="96"/>
      <c r="C46" s="97"/>
      <c r="D46" s="14">
        <v>71</v>
      </c>
      <c r="E46" s="15">
        <v>20</v>
      </c>
      <c r="F46" s="15">
        <v>10</v>
      </c>
      <c r="G46" s="15">
        <v>16</v>
      </c>
      <c r="H46" s="15"/>
      <c r="I46" s="15"/>
      <c r="J46" s="15"/>
      <c r="K46" s="15"/>
      <c r="L46" s="15"/>
      <c r="M46" s="15"/>
      <c r="N46" s="37"/>
      <c r="O46" s="75">
        <f t="shared" si="0"/>
        <v>117</v>
      </c>
    </row>
    <row r="47" spans="1:15" ht="21" customHeight="1" thickBot="1">
      <c r="A47" s="95" t="s">
        <v>52</v>
      </c>
      <c r="B47" s="96"/>
      <c r="C47" s="97"/>
      <c r="D47" s="14">
        <f>SUM(D45:D46)</f>
        <v>5334</v>
      </c>
      <c r="E47" s="15">
        <f>SUM(E45:E46)</f>
        <v>3058</v>
      </c>
      <c r="F47" s="15">
        <f>SUM(F45:F46)</f>
        <v>1227</v>
      </c>
      <c r="G47" s="15">
        <f>SUM(G45:G46)</f>
        <v>1299</v>
      </c>
      <c r="H47" s="15"/>
      <c r="I47" s="15"/>
      <c r="J47" s="15"/>
      <c r="K47" s="15"/>
      <c r="L47" s="15"/>
      <c r="M47" s="15"/>
      <c r="N47" s="37"/>
      <c r="O47" s="75">
        <f t="shared" si="0"/>
        <v>10918</v>
      </c>
    </row>
    <row r="48" spans="1:15" ht="21" customHeight="1">
      <c r="A48" s="92" t="s">
        <v>33</v>
      </c>
      <c r="B48" s="132" t="s">
        <v>53</v>
      </c>
      <c r="C48" s="16" t="s">
        <v>54</v>
      </c>
      <c r="D48" s="17">
        <v>1871</v>
      </c>
      <c r="E48" s="18">
        <v>1116</v>
      </c>
      <c r="F48" s="18">
        <v>491</v>
      </c>
      <c r="G48" s="18">
        <v>515</v>
      </c>
      <c r="H48" s="18"/>
      <c r="I48" s="18"/>
      <c r="J48" s="18"/>
      <c r="K48" s="18"/>
      <c r="L48" s="18"/>
      <c r="M48" s="18"/>
      <c r="N48" s="32"/>
      <c r="O48" s="75">
        <f t="shared" si="0"/>
        <v>3993</v>
      </c>
    </row>
    <row r="49" spans="1:15" ht="21" customHeight="1">
      <c r="A49" s="93"/>
      <c r="B49" s="129"/>
      <c r="C49" s="9" t="s">
        <v>55</v>
      </c>
      <c r="D49" s="10">
        <v>1411</v>
      </c>
      <c r="E49" s="11">
        <v>833</v>
      </c>
      <c r="F49" s="11">
        <v>484</v>
      </c>
      <c r="G49" s="11">
        <v>527</v>
      </c>
      <c r="H49" s="11"/>
      <c r="I49" s="11"/>
      <c r="J49" s="11"/>
      <c r="K49" s="11"/>
      <c r="L49" s="11"/>
      <c r="M49" s="11"/>
      <c r="N49" s="30"/>
      <c r="O49" s="76">
        <f t="shared" si="0"/>
        <v>3255</v>
      </c>
    </row>
    <row r="50" spans="1:15" ht="21" customHeight="1">
      <c r="A50" s="93"/>
      <c r="B50" s="129"/>
      <c r="C50" s="9" t="s">
        <v>46</v>
      </c>
      <c r="D50" s="10">
        <f>SUM(D48:D49)</f>
        <v>3282</v>
      </c>
      <c r="E50" s="11">
        <f>SUM(E48:E49)</f>
        <v>1949</v>
      </c>
      <c r="F50" s="11">
        <f>SUM(F48:F49)</f>
        <v>975</v>
      </c>
      <c r="G50" s="11">
        <f>SUM(G48:G49)</f>
        <v>1042</v>
      </c>
      <c r="H50" s="11"/>
      <c r="I50" s="11"/>
      <c r="J50" s="11"/>
      <c r="K50" s="11"/>
      <c r="L50" s="11"/>
      <c r="M50" s="11"/>
      <c r="N50" s="30"/>
      <c r="O50" s="77">
        <f t="shared" si="0"/>
        <v>7248</v>
      </c>
    </row>
    <row r="51" spans="1:15" ht="21" customHeight="1">
      <c r="A51" s="93"/>
      <c r="B51" s="135" t="s">
        <v>37</v>
      </c>
      <c r="C51" s="136"/>
      <c r="D51" s="10">
        <v>29</v>
      </c>
      <c r="E51" s="11">
        <v>10</v>
      </c>
      <c r="F51" s="11">
        <v>6</v>
      </c>
      <c r="G51" s="11">
        <v>4</v>
      </c>
      <c r="H51" s="11"/>
      <c r="I51" s="11"/>
      <c r="J51" s="11"/>
      <c r="K51" s="11"/>
      <c r="L51" s="11"/>
      <c r="M51" s="11"/>
      <c r="N51" s="30"/>
      <c r="O51" s="76">
        <f t="shared" si="0"/>
        <v>49</v>
      </c>
    </row>
    <row r="52" spans="1:15" ht="21" customHeight="1" thickBot="1">
      <c r="A52" s="94"/>
      <c r="B52" s="137" t="s">
        <v>38</v>
      </c>
      <c r="C52" s="138"/>
      <c r="D52" s="19">
        <v>160</v>
      </c>
      <c r="E52" s="20">
        <v>54</v>
      </c>
      <c r="F52" s="20">
        <v>24</v>
      </c>
      <c r="G52" s="20">
        <v>49</v>
      </c>
      <c r="H52" s="20"/>
      <c r="I52" s="20"/>
      <c r="J52" s="20"/>
      <c r="K52" s="20"/>
      <c r="L52" s="20"/>
      <c r="M52" s="20"/>
      <c r="N52" s="38"/>
      <c r="O52" s="77">
        <f t="shared" si="0"/>
        <v>287</v>
      </c>
    </row>
    <row r="53" spans="1:15" ht="21" customHeight="1" thickBot="1">
      <c r="A53" s="120" t="s">
        <v>66</v>
      </c>
      <c r="B53" s="121"/>
      <c r="C53" s="122"/>
      <c r="D53" s="14">
        <f>SUM(D50:D52)</f>
        <v>3471</v>
      </c>
      <c r="E53" s="15">
        <f>SUM(E50:E52)</f>
        <v>2013</v>
      </c>
      <c r="F53" s="15">
        <f>SUM(F50:F52)</f>
        <v>1005</v>
      </c>
      <c r="G53" s="15">
        <f>SUM(G50:G52)</f>
        <v>1095</v>
      </c>
      <c r="H53" s="15"/>
      <c r="I53" s="15"/>
      <c r="J53" s="15"/>
      <c r="K53" s="15"/>
      <c r="L53" s="15"/>
      <c r="M53" s="15"/>
      <c r="N53" s="37"/>
      <c r="O53" s="75">
        <f t="shared" si="0"/>
        <v>7584</v>
      </c>
    </row>
    <row r="54" spans="1:15" ht="23.25" customHeight="1" thickBot="1">
      <c r="A54" s="114" t="s">
        <v>142</v>
      </c>
      <c r="B54" s="115"/>
      <c r="C54" s="116"/>
      <c r="D54" s="82">
        <f>SUM(D47+D53)</f>
        <v>8805</v>
      </c>
      <c r="E54" s="82">
        <f>SUM(E47+E53)</f>
        <v>5071</v>
      </c>
      <c r="F54" s="83">
        <f>SUM(F53+F47)</f>
        <v>2232</v>
      </c>
      <c r="G54" s="83">
        <f>SUM(G53+G47)</f>
        <v>2394</v>
      </c>
      <c r="H54" s="83"/>
      <c r="I54" s="83"/>
      <c r="J54" s="83"/>
      <c r="K54" s="83"/>
      <c r="L54" s="83"/>
      <c r="M54" s="83"/>
      <c r="N54" s="90"/>
      <c r="O54" s="81">
        <f t="shared" si="0"/>
        <v>18502</v>
      </c>
    </row>
  </sheetData>
  <mergeCells count="40">
    <mergeCell ref="B9:B11"/>
    <mergeCell ref="B12:B14"/>
    <mergeCell ref="B15:B17"/>
    <mergeCell ref="B18:B20"/>
    <mergeCell ref="A46:C46"/>
    <mergeCell ref="B33:B35"/>
    <mergeCell ref="B36:B38"/>
    <mergeCell ref="A21:A29"/>
    <mergeCell ref="A30:A38"/>
    <mergeCell ref="B21:B23"/>
    <mergeCell ref="B24:B26"/>
    <mergeCell ref="B27:B29"/>
    <mergeCell ref="B30:B32"/>
    <mergeCell ref="A53:C53"/>
    <mergeCell ref="A9:A20"/>
    <mergeCell ref="A39:B41"/>
    <mergeCell ref="B48:B50"/>
    <mergeCell ref="A48:A52"/>
    <mergeCell ref="A47:C47"/>
    <mergeCell ref="B51:C51"/>
    <mergeCell ref="B52:C52"/>
    <mergeCell ref="A42:B44"/>
    <mergeCell ref="A45:C45"/>
    <mergeCell ref="L5:L8"/>
    <mergeCell ref="A5:C5"/>
    <mergeCell ref="A6:A8"/>
    <mergeCell ref="B6:B8"/>
    <mergeCell ref="C6:C8"/>
    <mergeCell ref="I5:I8"/>
    <mergeCell ref="J5:J8"/>
    <mergeCell ref="M5:M8"/>
    <mergeCell ref="N5:N8"/>
    <mergeCell ref="O5:O8"/>
    <mergeCell ref="A54:C54"/>
    <mergeCell ref="E5:E8"/>
    <mergeCell ref="F5:F8"/>
    <mergeCell ref="G5:G8"/>
    <mergeCell ref="D5:D8"/>
    <mergeCell ref="H5:H8"/>
    <mergeCell ref="K5:K8"/>
  </mergeCells>
  <printOptions/>
  <pageMargins left="0.3937007874015748" right="0.3937007874015748" top="0.5905511811023623" bottom="0.1968503937007874" header="0.5118110236220472" footer="0.5118110236220472"/>
  <pageSetup horizontalDpi="300" verticalDpi="3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54"/>
  <sheetViews>
    <sheetView showZeros="0" workbookViewId="0" topLeftCell="A1">
      <selection activeCell="D9" sqref="D9"/>
    </sheetView>
  </sheetViews>
  <sheetFormatPr defaultColWidth="9.00390625" defaultRowHeight="13.5"/>
  <cols>
    <col min="1" max="1" width="4.00390625" style="1" customWidth="1"/>
    <col min="2" max="2" width="7.25390625" style="1" customWidth="1"/>
    <col min="3" max="3" width="9.00390625" style="1" customWidth="1"/>
    <col min="4" max="15" width="9.50390625" style="1" customWidth="1"/>
    <col min="16" max="16384" width="9.00390625" style="1" customWidth="1"/>
  </cols>
  <sheetData>
    <row r="1" ht="15" customHeight="1"/>
    <row r="2" spans="1:5" ht="15" customHeight="1">
      <c r="A2" s="21"/>
      <c r="B2" s="21"/>
      <c r="C2" s="21"/>
      <c r="D2" s="21"/>
      <c r="E2" s="22"/>
    </row>
    <row r="3" spans="1:15" ht="15" customHeight="1">
      <c r="A3" s="5"/>
      <c r="B3" s="47" t="s">
        <v>95</v>
      </c>
      <c r="C3" s="48"/>
      <c r="D3" s="47"/>
      <c r="L3" s="51"/>
      <c r="M3" s="51"/>
      <c r="N3" s="51"/>
      <c r="O3" s="23"/>
    </row>
    <row r="4" spans="12:15" ht="15" customHeight="1" thickBot="1">
      <c r="L4" s="24"/>
      <c r="M4" s="24"/>
      <c r="N4" s="24"/>
      <c r="O4" s="24"/>
    </row>
    <row r="5" spans="1:15" ht="48" customHeight="1">
      <c r="A5" s="98" t="s">
        <v>91</v>
      </c>
      <c r="B5" s="99"/>
      <c r="C5" s="100"/>
      <c r="D5" s="158" t="s">
        <v>96</v>
      </c>
      <c r="E5" s="139" t="s">
        <v>97</v>
      </c>
      <c r="F5" s="139"/>
      <c r="G5" s="139"/>
      <c r="H5" s="139"/>
      <c r="I5" s="139"/>
      <c r="J5" s="139"/>
      <c r="K5" s="139"/>
      <c r="L5" s="139"/>
      <c r="M5" s="139"/>
      <c r="N5" s="146"/>
      <c r="O5" s="151" t="s">
        <v>146</v>
      </c>
    </row>
    <row r="6" spans="1:15" ht="13.5">
      <c r="A6" s="93" t="s">
        <v>40</v>
      </c>
      <c r="B6" s="102" t="s">
        <v>41</v>
      </c>
      <c r="C6" s="133" t="s">
        <v>42</v>
      </c>
      <c r="D6" s="159"/>
      <c r="E6" s="156"/>
      <c r="F6" s="156"/>
      <c r="G6" s="156"/>
      <c r="H6" s="156"/>
      <c r="I6" s="149"/>
      <c r="J6" s="149"/>
      <c r="K6" s="156"/>
      <c r="L6" s="156"/>
      <c r="M6" s="175"/>
      <c r="N6" s="147"/>
      <c r="O6" s="152"/>
    </row>
    <row r="7" spans="1:15" ht="13.5">
      <c r="A7" s="93"/>
      <c r="B7" s="102"/>
      <c r="C7" s="133"/>
      <c r="D7" s="159"/>
      <c r="E7" s="156"/>
      <c r="F7" s="156"/>
      <c r="G7" s="156"/>
      <c r="H7" s="156"/>
      <c r="I7" s="149"/>
      <c r="J7" s="149"/>
      <c r="K7" s="156"/>
      <c r="L7" s="156"/>
      <c r="M7" s="175"/>
      <c r="N7" s="147"/>
      <c r="O7" s="152"/>
    </row>
    <row r="8" spans="1:15" ht="18.75" customHeight="1" thickBot="1">
      <c r="A8" s="101"/>
      <c r="B8" s="103"/>
      <c r="C8" s="134"/>
      <c r="D8" s="160"/>
      <c r="E8" s="157"/>
      <c r="F8" s="157"/>
      <c r="G8" s="157"/>
      <c r="H8" s="157"/>
      <c r="I8" s="150"/>
      <c r="J8" s="150"/>
      <c r="K8" s="157"/>
      <c r="L8" s="157"/>
      <c r="M8" s="176"/>
      <c r="N8" s="148"/>
      <c r="O8" s="153"/>
    </row>
    <row r="9" spans="1:15" ht="21" customHeight="1">
      <c r="A9" s="123" t="s">
        <v>98</v>
      </c>
      <c r="B9" s="142" t="s">
        <v>43</v>
      </c>
      <c r="C9" s="6" t="s">
        <v>44</v>
      </c>
      <c r="D9" s="7">
        <v>273</v>
      </c>
      <c r="E9" s="8">
        <v>331</v>
      </c>
      <c r="F9" s="8"/>
      <c r="G9" s="8"/>
      <c r="H9" s="8"/>
      <c r="I9" s="8"/>
      <c r="J9" s="8"/>
      <c r="K9" s="8"/>
      <c r="L9" s="8"/>
      <c r="M9" s="34"/>
      <c r="N9" s="34"/>
      <c r="O9" s="84">
        <f aca="true" t="shared" si="0" ref="O9:O54">SUM(D9:N9)</f>
        <v>604</v>
      </c>
    </row>
    <row r="10" spans="1:15" ht="21" customHeight="1">
      <c r="A10" s="124"/>
      <c r="B10" s="102"/>
      <c r="C10" s="9" t="s">
        <v>45</v>
      </c>
      <c r="D10" s="10">
        <v>46</v>
      </c>
      <c r="E10" s="11">
        <v>6</v>
      </c>
      <c r="F10" s="11"/>
      <c r="G10" s="11"/>
      <c r="H10" s="11"/>
      <c r="I10" s="11"/>
      <c r="J10" s="11"/>
      <c r="K10" s="11"/>
      <c r="L10" s="11"/>
      <c r="M10" s="30"/>
      <c r="N10" s="39"/>
      <c r="O10" s="76">
        <f t="shared" si="0"/>
        <v>52</v>
      </c>
    </row>
    <row r="11" spans="1:15" ht="21" customHeight="1">
      <c r="A11" s="124"/>
      <c r="B11" s="102"/>
      <c r="C11" s="9" t="s">
        <v>46</v>
      </c>
      <c r="D11" s="10">
        <f>SUM(D9:D10)</f>
        <v>319</v>
      </c>
      <c r="E11" s="11">
        <f>SUM(E9:E10)</f>
        <v>337</v>
      </c>
      <c r="F11" s="11"/>
      <c r="G11" s="11"/>
      <c r="H11" s="11"/>
      <c r="I11" s="11"/>
      <c r="J11" s="11"/>
      <c r="K11" s="11"/>
      <c r="L11" s="11"/>
      <c r="M11" s="30"/>
      <c r="N11" s="39"/>
      <c r="O11" s="76">
        <f t="shared" si="0"/>
        <v>656</v>
      </c>
    </row>
    <row r="12" spans="1:15" ht="21" customHeight="1">
      <c r="A12" s="124"/>
      <c r="B12" s="102" t="s">
        <v>47</v>
      </c>
      <c r="C12" s="9" t="s">
        <v>44</v>
      </c>
      <c r="D12" s="10">
        <v>524</v>
      </c>
      <c r="E12" s="11">
        <v>415</v>
      </c>
      <c r="F12" s="11"/>
      <c r="G12" s="11"/>
      <c r="H12" s="11"/>
      <c r="I12" s="11"/>
      <c r="J12" s="11"/>
      <c r="K12" s="11"/>
      <c r="L12" s="11"/>
      <c r="M12" s="30"/>
      <c r="N12" s="39"/>
      <c r="O12" s="76">
        <f t="shared" si="0"/>
        <v>939</v>
      </c>
    </row>
    <row r="13" spans="1:15" ht="21" customHeight="1">
      <c r="A13" s="124"/>
      <c r="B13" s="102"/>
      <c r="C13" s="9" t="s">
        <v>45</v>
      </c>
      <c r="D13" s="10">
        <v>6</v>
      </c>
      <c r="E13" s="11">
        <v>1</v>
      </c>
      <c r="F13" s="11"/>
      <c r="G13" s="11"/>
      <c r="H13" s="11"/>
      <c r="I13" s="11"/>
      <c r="J13" s="11"/>
      <c r="K13" s="11"/>
      <c r="L13" s="11"/>
      <c r="M13" s="30"/>
      <c r="N13" s="39"/>
      <c r="O13" s="76">
        <f t="shared" si="0"/>
        <v>7</v>
      </c>
    </row>
    <row r="14" spans="1:15" ht="21" customHeight="1">
      <c r="A14" s="124"/>
      <c r="B14" s="102"/>
      <c r="C14" s="9" t="s">
        <v>46</v>
      </c>
      <c r="D14" s="10">
        <f>SUM(D12:D13)</f>
        <v>530</v>
      </c>
      <c r="E14" s="11">
        <f>SUM(E12:E13)</f>
        <v>416</v>
      </c>
      <c r="F14" s="11"/>
      <c r="G14" s="11"/>
      <c r="H14" s="11"/>
      <c r="I14" s="11"/>
      <c r="J14" s="11"/>
      <c r="K14" s="11"/>
      <c r="L14" s="11"/>
      <c r="M14" s="30"/>
      <c r="N14" s="39"/>
      <c r="O14" s="76">
        <f t="shared" si="0"/>
        <v>946</v>
      </c>
    </row>
    <row r="15" spans="1:15" ht="21" customHeight="1">
      <c r="A15" s="124"/>
      <c r="B15" s="102" t="s">
        <v>48</v>
      </c>
      <c r="C15" s="9" t="s">
        <v>44</v>
      </c>
      <c r="D15" s="10">
        <v>2</v>
      </c>
      <c r="E15" s="11">
        <v>5</v>
      </c>
      <c r="F15" s="11"/>
      <c r="G15" s="11"/>
      <c r="H15" s="11"/>
      <c r="I15" s="11"/>
      <c r="J15" s="11"/>
      <c r="K15" s="11"/>
      <c r="L15" s="11"/>
      <c r="M15" s="30"/>
      <c r="N15" s="39"/>
      <c r="O15" s="76">
        <f t="shared" si="0"/>
        <v>7</v>
      </c>
    </row>
    <row r="16" spans="1:15" ht="21" customHeight="1">
      <c r="A16" s="124"/>
      <c r="B16" s="102"/>
      <c r="C16" s="9" t="s">
        <v>45</v>
      </c>
      <c r="D16" s="10"/>
      <c r="E16" s="11"/>
      <c r="F16" s="11"/>
      <c r="G16" s="11"/>
      <c r="H16" s="11"/>
      <c r="I16" s="11"/>
      <c r="J16" s="11"/>
      <c r="K16" s="11"/>
      <c r="L16" s="11"/>
      <c r="M16" s="30"/>
      <c r="N16" s="39"/>
      <c r="O16" s="76">
        <f t="shared" si="0"/>
        <v>0</v>
      </c>
    </row>
    <row r="17" spans="1:15" ht="21" customHeight="1">
      <c r="A17" s="124"/>
      <c r="B17" s="102"/>
      <c r="C17" s="9" t="s">
        <v>46</v>
      </c>
      <c r="D17" s="10">
        <f>SUM(D15:D16)</f>
        <v>2</v>
      </c>
      <c r="E17" s="11">
        <f>SUM(E15:E16)</f>
        <v>5</v>
      </c>
      <c r="F17" s="11"/>
      <c r="G17" s="11"/>
      <c r="H17" s="11"/>
      <c r="I17" s="11"/>
      <c r="J17" s="11"/>
      <c r="K17" s="11"/>
      <c r="L17" s="11"/>
      <c r="M17" s="30"/>
      <c r="N17" s="39"/>
      <c r="O17" s="76">
        <f t="shared" si="0"/>
        <v>7</v>
      </c>
    </row>
    <row r="18" spans="1:15" ht="21" customHeight="1">
      <c r="A18" s="124"/>
      <c r="B18" s="102" t="s">
        <v>99</v>
      </c>
      <c r="C18" s="9" t="s">
        <v>44</v>
      </c>
      <c r="D18" s="10">
        <f aca="true" t="shared" si="1" ref="D18:E20">D9+D12+D15</f>
        <v>799</v>
      </c>
      <c r="E18" s="10">
        <f t="shared" si="1"/>
        <v>751</v>
      </c>
      <c r="F18" s="10"/>
      <c r="G18" s="10"/>
      <c r="H18" s="10"/>
      <c r="I18" s="10"/>
      <c r="J18" s="10"/>
      <c r="K18" s="10">
        <f aca="true" t="shared" si="2" ref="K18:L20">K9+K12+K15</f>
        <v>0</v>
      </c>
      <c r="L18" s="10">
        <f t="shared" si="2"/>
        <v>0</v>
      </c>
      <c r="M18" s="52"/>
      <c r="N18" s="39">
        <f>N9+N12+N15</f>
        <v>0</v>
      </c>
      <c r="O18" s="76">
        <f t="shared" si="0"/>
        <v>1550</v>
      </c>
    </row>
    <row r="19" spans="1:15" ht="21" customHeight="1">
      <c r="A19" s="124"/>
      <c r="B19" s="102"/>
      <c r="C19" s="9" t="s">
        <v>45</v>
      </c>
      <c r="D19" s="10">
        <f t="shared" si="1"/>
        <v>52</v>
      </c>
      <c r="E19" s="10">
        <f t="shared" si="1"/>
        <v>7</v>
      </c>
      <c r="F19" s="10"/>
      <c r="G19" s="10"/>
      <c r="H19" s="10"/>
      <c r="I19" s="10"/>
      <c r="J19" s="10"/>
      <c r="K19" s="10">
        <f t="shared" si="2"/>
        <v>0</v>
      </c>
      <c r="L19" s="10">
        <f t="shared" si="2"/>
        <v>0</v>
      </c>
      <c r="M19" s="52"/>
      <c r="N19" s="39">
        <f>N10+N13+N16</f>
        <v>0</v>
      </c>
      <c r="O19" s="76">
        <f t="shared" si="0"/>
        <v>59</v>
      </c>
    </row>
    <row r="20" spans="1:15" ht="21" customHeight="1" thickBot="1">
      <c r="A20" s="125"/>
      <c r="B20" s="103"/>
      <c r="C20" s="12" t="s">
        <v>46</v>
      </c>
      <c r="D20" s="10">
        <f t="shared" si="1"/>
        <v>851</v>
      </c>
      <c r="E20" s="10">
        <f t="shared" si="1"/>
        <v>758</v>
      </c>
      <c r="F20" s="10"/>
      <c r="G20" s="10"/>
      <c r="H20" s="10"/>
      <c r="I20" s="10"/>
      <c r="J20" s="10"/>
      <c r="K20" s="10">
        <f t="shared" si="2"/>
        <v>0</v>
      </c>
      <c r="L20" s="10">
        <f t="shared" si="2"/>
        <v>0</v>
      </c>
      <c r="M20" s="52"/>
      <c r="N20" s="39">
        <f>N11+N14+N17</f>
        <v>0</v>
      </c>
      <c r="O20" s="76">
        <f t="shared" si="0"/>
        <v>1609</v>
      </c>
    </row>
    <row r="21" spans="1:15" ht="21" customHeight="1">
      <c r="A21" s="123" t="s">
        <v>100</v>
      </c>
      <c r="B21" s="142" t="s">
        <v>43</v>
      </c>
      <c r="C21" s="6" t="s">
        <v>44</v>
      </c>
      <c r="D21" s="7">
        <v>12</v>
      </c>
      <c r="E21" s="8">
        <v>23</v>
      </c>
      <c r="F21" s="8"/>
      <c r="G21" s="8"/>
      <c r="H21" s="8"/>
      <c r="I21" s="8"/>
      <c r="J21" s="8"/>
      <c r="K21" s="8"/>
      <c r="L21" s="8"/>
      <c r="M21" s="34"/>
      <c r="N21" s="41"/>
      <c r="O21" s="84">
        <f t="shared" si="0"/>
        <v>35</v>
      </c>
    </row>
    <row r="22" spans="1:15" ht="21" customHeight="1">
      <c r="A22" s="124"/>
      <c r="B22" s="102"/>
      <c r="C22" s="9" t="s">
        <v>45</v>
      </c>
      <c r="D22" s="10">
        <v>29</v>
      </c>
      <c r="E22" s="11"/>
      <c r="F22" s="11"/>
      <c r="G22" s="11"/>
      <c r="H22" s="11"/>
      <c r="I22" s="11"/>
      <c r="J22" s="11"/>
      <c r="K22" s="11"/>
      <c r="L22" s="11"/>
      <c r="M22" s="30"/>
      <c r="N22" s="39"/>
      <c r="O22" s="76">
        <f t="shared" si="0"/>
        <v>29</v>
      </c>
    </row>
    <row r="23" spans="1:15" ht="21" customHeight="1">
      <c r="A23" s="124"/>
      <c r="B23" s="102"/>
      <c r="C23" s="9" t="s">
        <v>46</v>
      </c>
      <c r="D23" s="10">
        <f>SUM(D21:D22)</f>
        <v>41</v>
      </c>
      <c r="E23" s="11">
        <f>SUM(E21:E22)</f>
        <v>23</v>
      </c>
      <c r="F23" s="11"/>
      <c r="G23" s="11"/>
      <c r="H23" s="11"/>
      <c r="I23" s="11"/>
      <c r="J23" s="11"/>
      <c r="K23" s="11"/>
      <c r="L23" s="11"/>
      <c r="M23" s="30"/>
      <c r="N23" s="39"/>
      <c r="O23" s="76">
        <f t="shared" si="0"/>
        <v>64</v>
      </c>
    </row>
    <row r="24" spans="1:15" ht="21" customHeight="1">
      <c r="A24" s="124"/>
      <c r="B24" s="102" t="s">
        <v>47</v>
      </c>
      <c r="C24" s="9" t="s">
        <v>44</v>
      </c>
      <c r="D24" s="10">
        <v>21</v>
      </c>
      <c r="E24" s="11">
        <v>34</v>
      </c>
      <c r="F24" s="11"/>
      <c r="G24" s="11"/>
      <c r="H24" s="11"/>
      <c r="I24" s="11"/>
      <c r="J24" s="11"/>
      <c r="K24" s="11"/>
      <c r="L24" s="11"/>
      <c r="M24" s="30"/>
      <c r="N24" s="39"/>
      <c r="O24" s="76">
        <f t="shared" si="0"/>
        <v>55</v>
      </c>
    </row>
    <row r="25" spans="1:15" ht="21" customHeight="1">
      <c r="A25" s="124"/>
      <c r="B25" s="102"/>
      <c r="C25" s="9" t="s">
        <v>45</v>
      </c>
      <c r="D25" s="10">
        <v>13</v>
      </c>
      <c r="E25" s="11">
        <v>2</v>
      </c>
      <c r="F25" s="11"/>
      <c r="G25" s="11"/>
      <c r="H25" s="11"/>
      <c r="I25" s="11"/>
      <c r="J25" s="11"/>
      <c r="K25" s="11"/>
      <c r="L25" s="11"/>
      <c r="M25" s="30"/>
      <c r="N25" s="39"/>
      <c r="O25" s="76">
        <f t="shared" si="0"/>
        <v>15</v>
      </c>
    </row>
    <row r="26" spans="1:15" ht="21" customHeight="1">
      <c r="A26" s="124"/>
      <c r="B26" s="102"/>
      <c r="C26" s="9" t="s">
        <v>46</v>
      </c>
      <c r="D26" s="10">
        <f>SUM(D24:D25)</f>
        <v>34</v>
      </c>
      <c r="E26" s="11">
        <f>SUM(E24:E25)</f>
        <v>36</v>
      </c>
      <c r="F26" s="11"/>
      <c r="G26" s="11"/>
      <c r="H26" s="11"/>
      <c r="I26" s="11"/>
      <c r="J26" s="11"/>
      <c r="K26" s="11"/>
      <c r="L26" s="11"/>
      <c r="M26" s="30"/>
      <c r="N26" s="39"/>
      <c r="O26" s="76">
        <f t="shared" si="0"/>
        <v>70</v>
      </c>
    </row>
    <row r="27" spans="1:15" ht="21" customHeight="1">
      <c r="A27" s="124"/>
      <c r="B27" s="102" t="s">
        <v>99</v>
      </c>
      <c r="C27" s="9" t="s">
        <v>44</v>
      </c>
      <c r="D27" s="10">
        <f aca="true" t="shared" si="3" ref="D27:E29">D21+D24</f>
        <v>33</v>
      </c>
      <c r="E27" s="10">
        <f t="shared" si="3"/>
        <v>57</v>
      </c>
      <c r="F27" s="10"/>
      <c r="G27" s="10"/>
      <c r="H27" s="10"/>
      <c r="I27" s="10"/>
      <c r="J27" s="10"/>
      <c r="K27" s="10">
        <f aca="true" t="shared" si="4" ref="K27:L29">K21+K24</f>
        <v>0</v>
      </c>
      <c r="L27" s="10">
        <f t="shared" si="4"/>
        <v>0</v>
      </c>
      <c r="M27" s="52"/>
      <c r="N27" s="39">
        <f>N21+N24</f>
        <v>0</v>
      </c>
      <c r="O27" s="76">
        <f t="shared" si="0"/>
        <v>90</v>
      </c>
    </row>
    <row r="28" spans="1:15" ht="21" customHeight="1">
      <c r="A28" s="124"/>
      <c r="B28" s="102"/>
      <c r="C28" s="9" t="s">
        <v>45</v>
      </c>
      <c r="D28" s="10">
        <f t="shared" si="3"/>
        <v>42</v>
      </c>
      <c r="E28" s="10">
        <f t="shared" si="3"/>
        <v>2</v>
      </c>
      <c r="F28" s="10"/>
      <c r="G28" s="10"/>
      <c r="H28" s="10"/>
      <c r="I28" s="10"/>
      <c r="J28" s="10"/>
      <c r="K28" s="10">
        <f t="shared" si="4"/>
        <v>0</v>
      </c>
      <c r="L28" s="10">
        <f t="shared" si="4"/>
        <v>0</v>
      </c>
      <c r="M28" s="52"/>
      <c r="N28" s="39">
        <f>N22+N25</f>
        <v>0</v>
      </c>
      <c r="O28" s="76">
        <f t="shared" si="0"/>
        <v>44</v>
      </c>
    </row>
    <row r="29" spans="1:15" ht="21" customHeight="1" thickBot="1">
      <c r="A29" s="125"/>
      <c r="B29" s="103"/>
      <c r="C29" s="12" t="s">
        <v>46</v>
      </c>
      <c r="D29" s="10">
        <f t="shared" si="3"/>
        <v>75</v>
      </c>
      <c r="E29" s="10">
        <f t="shared" si="3"/>
        <v>59</v>
      </c>
      <c r="F29" s="10"/>
      <c r="G29" s="10"/>
      <c r="H29" s="10"/>
      <c r="I29" s="10"/>
      <c r="J29" s="10"/>
      <c r="K29" s="10">
        <f t="shared" si="4"/>
        <v>0</v>
      </c>
      <c r="L29" s="10">
        <f t="shared" si="4"/>
        <v>0</v>
      </c>
      <c r="M29" s="52"/>
      <c r="N29" s="39">
        <f>N23+N26</f>
        <v>0</v>
      </c>
      <c r="O29" s="76">
        <f t="shared" si="0"/>
        <v>134</v>
      </c>
    </row>
    <row r="30" spans="1:15" ht="21" customHeight="1">
      <c r="A30" s="123" t="s">
        <v>101</v>
      </c>
      <c r="B30" s="142" t="s">
        <v>43</v>
      </c>
      <c r="C30" s="6" t="s">
        <v>44</v>
      </c>
      <c r="D30" s="7">
        <v>1204</v>
      </c>
      <c r="E30" s="8">
        <v>1061</v>
      </c>
      <c r="F30" s="8"/>
      <c r="G30" s="8"/>
      <c r="H30" s="8"/>
      <c r="I30" s="8"/>
      <c r="J30" s="8"/>
      <c r="K30" s="8"/>
      <c r="L30" s="8"/>
      <c r="M30" s="34"/>
      <c r="N30" s="41"/>
      <c r="O30" s="84">
        <f t="shared" si="0"/>
        <v>2265</v>
      </c>
    </row>
    <row r="31" spans="1:15" ht="21" customHeight="1">
      <c r="A31" s="124"/>
      <c r="B31" s="102"/>
      <c r="C31" s="9" t="s">
        <v>45</v>
      </c>
      <c r="D31" s="10">
        <v>1</v>
      </c>
      <c r="E31" s="11"/>
      <c r="F31" s="11"/>
      <c r="G31" s="11"/>
      <c r="H31" s="11"/>
      <c r="I31" s="11"/>
      <c r="J31" s="11"/>
      <c r="K31" s="11"/>
      <c r="L31" s="11"/>
      <c r="M31" s="30"/>
      <c r="N31" s="39"/>
      <c r="O31" s="79">
        <f t="shared" si="0"/>
        <v>1</v>
      </c>
    </row>
    <row r="32" spans="1:15" ht="21" customHeight="1">
      <c r="A32" s="124"/>
      <c r="B32" s="102"/>
      <c r="C32" s="9" t="s">
        <v>46</v>
      </c>
      <c r="D32" s="10">
        <f>SUM(D30:D31)</f>
        <v>1205</v>
      </c>
      <c r="E32" s="11">
        <f>SUM(E30:E31)</f>
        <v>1061</v>
      </c>
      <c r="F32" s="11"/>
      <c r="G32" s="11"/>
      <c r="H32" s="11"/>
      <c r="I32" s="11"/>
      <c r="J32" s="11"/>
      <c r="K32" s="11"/>
      <c r="L32" s="11"/>
      <c r="M32" s="30"/>
      <c r="N32" s="39"/>
      <c r="O32" s="79">
        <f t="shared" si="0"/>
        <v>2266</v>
      </c>
    </row>
    <row r="33" spans="1:15" ht="21" customHeight="1">
      <c r="A33" s="124"/>
      <c r="B33" s="102" t="s">
        <v>47</v>
      </c>
      <c r="C33" s="9" t="s">
        <v>44</v>
      </c>
      <c r="D33" s="10">
        <v>2369</v>
      </c>
      <c r="E33" s="11">
        <v>1937</v>
      </c>
      <c r="F33" s="11"/>
      <c r="G33" s="11"/>
      <c r="H33" s="11"/>
      <c r="I33" s="11"/>
      <c r="J33" s="11"/>
      <c r="K33" s="11"/>
      <c r="L33" s="11"/>
      <c r="M33" s="30"/>
      <c r="N33" s="39"/>
      <c r="O33" s="76">
        <f t="shared" si="0"/>
        <v>4306</v>
      </c>
    </row>
    <row r="34" spans="1:15" ht="21" customHeight="1">
      <c r="A34" s="124"/>
      <c r="B34" s="102"/>
      <c r="C34" s="9" t="s">
        <v>45</v>
      </c>
      <c r="D34" s="10">
        <v>15</v>
      </c>
      <c r="E34" s="11">
        <v>6</v>
      </c>
      <c r="F34" s="11"/>
      <c r="G34" s="11"/>
      <c r="H34" s="11"/>
      <c r="I34" s="11"/>
      <c r="J34" s="11"/>
      <c r="K34" s="11"/>
      <c r="L34" s="11"/>
      <c r="M34" s="30"/>
      <c r="N34" s="39"/>
      <c r="O34" s="76">
        <f t="shared" si="0"/>
        <v>21</v>
      </c>
    </row>
    <row r="35" spans="1:15" ht="21" customHeight="1">
      <c r="A35" s="124"/>
      <c r="B35" s="102"/>
      <c r="C35" s="9" t="s">
        <v>46</v>
      </c>
      <c r="D35" s="10">
        <f>SUM(D33:D34)</f>
        <v>2384</v>
      </c>
      <c r="E35" s="11">
        <f>SUM(E33:E34)</f>
        <v>1943</v>
      </c>
      <c r="F35" s="11"/>
      <c r="G35" s="11"/>
      <c r="H35" s="11"/>
      <c r="I35" s="11"/>
      <c r="J35" s="11"/>
      <c r="K35" s="11"/>
      <c r="L35" s="11"/>
      <c r="M35" s="30"/>
      <c r="N35" s="39"/>
      <c r="O35" s="76">
        <f t="shared" si="0"/>
        <v>4327</v>
      </c>
    </row>
    <row r="36" spans="1:15" ht="21" customHeight="1">
      <c r="A36" s="124"/>
      <c r="B36" s="102" t="s">
        <v>99</v>
      </c>
      <c r="C36" s="9" t="s">
        <v>44</v>
      </c>
      <c r="D36" s="10">
        <f aca="true" t="shared" si="5" ref="D36:E38">D30+D33</f>
        <v>3573</v>
      </c>
      <c r="E36" s="10">
        <f t="shared" si="5"/>
        <v>2998</v>
      </c>
      <c r="F36" s="10"/>
      <c r="G36" s="10"/>
      <c r="H36" s="10"/>
      <c r="I36" s="10"/>
      <c r="J36" s="10"/>
      <c r="K36" s="10">
        <f aca="true" t="shared" si="6" ref="K36:L38">K30+K33</f>
        <v>0</v>
      </c>
      <c r="L36" s="10">
        <f t="shared" si="6"/>
        <v>0</v>
      </c>
      <c r="M36" s="52"/>
      <c r="N36" s="39">
        <f>N30+N33</f>
        <v>0</v>
      </c>
      <c r="O36" s="76">
        <f t="shared" si="0"/>
        <v>6571</v>
      </c>
    </row>
    <row r="37" spans="1:15" ht="21" customHeight="1">
      <c r="A37" s="124"/>
      <c r="B37" s="102"/>
      <c r="C37" s="9" t="s">
        <v>45</v>
      </c>
      <c r="D37" s="10">
        <f t="shared" si="5"/>
        <v>16</v>
      </c>
      <c r="E37" s="10">
        <f t="shared" si="5"/>
        <v>6</v>
      </c>
      <c r="F37" s="10"/>
      <c r="G37" s="10"/>
      <c r="H37" s="10"/>
      <c r="I37" s="10"/>
      <c r="J37" s="10"/>
      <c r="K37" s="10">
        <f t="shared" si="6"/>
        <v>0</v>
      </c>
      <c r="L37" s="10">
        <f t="shared" si="6"/>
        <v>0</v>
      </c>
      <c r="M37" s="52"/>
      <c r="N37" s="39">
        <f>N31+N34</f>
        <v>0</v>
      </c>
      <c r="O37" s="76">
        <f t="shared" si="0"/>
        <v>22</v>
      </c>
    </row>
    <row r="38" spans="1:15" ht="21" customHeight="1" thickBot="1">
      <c r="A38" s="125"/>
      <c r="B38" s="103"/>
      <c r="C38" s="12" t="s">
        <v>46</v>
      </c>
      <c r="D38" s="10">
        <f t="shared" si="5"/>
        <v>3589</v>
      </c>
      <c r="E38" s="10">
        <f t="shared" si="5"/>
        <v>3004</v>
      </c>
      <c r="F38" s="10"/>
      <c r="G38" s="10"/>
      <c r="H38" s="10"/>
      <c r="I38" s="10"/>
      <c r="J38" s="10"/>
      <c r="K38" s="10">
        <f t="shared" si="6"/>
        <v>0</v>
      </c>
      <c r="L38" s="10">
        <f t="shared" si="6"/>
        <v>0</v>
      </c>
      <c r="M38" s="52"/>
      <c r="N38" s="39">
        <f>N32+N35</f>
        <v>0</v>
      </c>
      <c r="O38" s="76">
        <f t="shared" si="0"/>
        <v>6593</v>
      </c>
    </row>
    <row r="39" spans="1:15" ht="21" customHeight="1">
      <c r="A39" s="169" t="s">
        <v>49</v>
      </c>
      <c r="B39" s="170"/>
      <c r="C39" s="6" t="s">
        <v>44</v>
      </c>
      <c r="D39" s="7">
        <v>190</v>
      </c>
      <c r="E39" s="8">
        <v>163</v>
      </c>
      <c r="F39" s="8"/>
      <c r="G39" s="8"/>
      <c r="H39" s="8"/>
      <c r="I39" s="8"/>
      <c r="J39" s="8"/>
      <c r="K39" s="8"/>
      <c r="L39" s="8"/>
      <c r="M39" s="34"/>
      <c r="N39" s="41"/>
      <c r="O39" s="75">
        <f t="shared" si="0"/>
        <v>353</v>
      </c>
    </row>
    <row r="40" spans="1:15" ht="21" customHeight="1">
      <c r="A40" s="171"/>
      <c r="B40" s="172"/>
      <c r="C40" s="9" t="s">
        <v>45</v>
      </c>
      <c r="D40" s="10">
        <v>63</v>
      </c>
      <c r="E40" s="11">
        <v>8</v>
      </c>
      <c r="F40" s="11"/>
      <c r="G40" s="11"/>
      <c r="H40" s="11"/>
      <c r="I40" s="11"/>
      <c r="J40" s="11"/>
      <c r="K40" s="11"/>
      <c r="L40" s="11"/>
      <c r="M40" s="30"/>
      <c r="N40" s="39"/>
      <c r="O40" s="76">
        <f t="shared" si="0"/>
        <v>71</v>
      </c>
    </row>
    <row r="41" spans="1:15" ht="21" customHeight="1" thickBot="1">
      <c r="A41" s="173"/>
      <c r="B41" s="174"/>
      <c r="C41" s="12" t="s">
        <v>46</v>
      </c>
      <c r="D41" s="13">
        <f>SUM(D39:D40)</f>
        <v>253</v>
      </c>
      <c r="E41" s="42">
        <f>SUM(E39:E40)</f>
        <v>171</v>
      </c>
      <c r="F41" s="42"/>
      <c r="G41" s="42"/>
      <c r="H41" s="42"/>
      <c r="I41" s="42"/>
      <c r="J41" s="42"/>
      <c r="K41" s="42"/>
      <c r="L41" s="42"/>
      <c r="M41" s="53"/>
      <c r="N41" s="43"/>
      <c r="O41" s="76">
        <f t="shared" si="0"/>
        <v>424</v>
      </c>
    </row>
    <row r="42" spans="1:15" ht="21" customHeight="1">
      <c r="A42" s="126" t="s">
        <v>50</v>
      </c>
      <c r="B42" s="127"/>
      <c r="C42" s="6" t="s">
        <v>44</v>
      </c>
      <c r="D42" s="7">
        <v>112</v>
      </c>
      <c r="E42" s="8">
        <v>55</v>
      </c>
      <c r="F42" s="8"/>
      <c r="G42" s="8"/>
      <c r="H42" s="8"/>
      <c r="I42" s="8"/>
      <c r="J42" s="8"/>
      <c r="K42" s="8"/>
      <c r="L42" s="8"/>
      <c r="M42" s="34"/>
      <c r="N42" s="41"/>
      <c r="O42" s="75">
        <f t="shared" si="0"/>
        <v>167</v>
      </c>
    </row>
    <row r="43" spans="1:15" ht="21" customHeight="1">
      <c r="A43" s="128"/>
      <c r="B43" s="129"/>
      <c r="C43" s="9" t="s">
        <v>45</v>
      </c>
      <c r="D43" s="10"/>
      <c r="E43" s="11"/>
      <c r="F43" s="11"/>
      <c r="G43" s="11"/>
      <c r="H43" s="11"/>
      <c r="I43" s="11"/>
      <c r="J43" s="11"/>
      <c r="K43" s="11"/>
      <c r="L43" s="11"/>
      <c r="M43" s="30"/>
      <c r="N43" s="39"/>
      <c r="O43" s="76">
        <f t="shared" si="0"/>
        <v>0</v>
      </c>
    </row>
    <row r="44" spans="1:15" ht="21" customHeight="1" thickBot="1">
      <c r="A44" s="130"/>
      <c r="B44" s="131"/>
      <c r="C44" s="12" t="s">
        <v>46</v>
      </c>
      <c r="D44" s="13">
        <f>SUM(D42:D43)</f>
        <v>112</v>
      </c>
      <c r="E44" s="42">
        <f>SUM(E42:E43)</f>
        <v>55</v>
      </c>
      <c r="F44" s="42"/>
      <c r="G44" s="42"/>
      <c r="H44" s="42"/>
      <c r="I44" s="42"/>
      <c r="J44" s="42"/>
      <c r="K44" s="42"/>
      <c r="L44" s="42"/>
      <c r="M44" s="53"/>
      <c r="N44" s="43"/>
      <c r="O44" s="78">
        <f t="shared" si="0"/>
        <v>167</v>
      </c>
    </row>
    <row r="45" spans="1:15" ht="21" customHeight="1" thickBot="1">
      <c r="A45" s="95" t="s">
        <v>51</v>
      </c>
      <c r="B45" s="96"/>
      <c r="C45" s="97"/>
      <c r="D45" s="14">
        <f>SUM(D44+D41+D38+D29+D20)</f>
        <v>4880</v>
      </c>
      <c r="E45" s="15">
        <f>SUM(E44+E41+E38+E29+E20)</f>
        <v>4047</v>
      </c>
      <c r="F45" s="15"/>
      <c r="G45" s="15"/>
      <c r="H45" s="15"/>
      <c r="I45" s="15"/>
      <c r="J45" s="15"/>
      <c r="K45" s="15"/>
      <c r="L45" s="15"/>
      <c r="M45" s="37"/>
      <c r="N45" s="46"/>
      <c r="O45" s="79">
        <f t="shared" si="0"/>
        <v>8927</v>
      </c>
    </row>
    <row r="46" spans="1:15" ht="21" customHeight="1" thickBot="1">
      <c r="A46" s="95" t="s">
        <v>102</v>
      </c>
      <c r="B46" s="96"/>
      <c r="C46" s="97"/>
      <c r="D46" s="14">
        <v>49</v>
      </c>
      <c r="E46" s="15">
        <v>24</v>
      </c>
      <c r="F46" s="15"/>
      <c r="G46" s="15"/>
      <c r="H46" s="15"/>
      <c r="I46" s="15"/>
      <c r="J46" s="15"/>
      <c r="K46" s="15"/>
      <c r="L46" s="15"/>
      <c r="M46" s="37"/>
      <c r="N46" s="46"/>
      <c r="O46" s="81">
        <f t="shared" si="0"/>
        <v>73</v>
      </c>
    </row>
    <row r="47" spans="1:15" ht="21" customHeight="1" thickBot="1">
      <c r="A47" s="95" t="s">
        <v>52</v>
      </c>
      <c r="B47" s="96"/>
      <c r="C47" s="97"/>
      <c r="D47" s="14">
        <f>SUM(D45:D46)</f>
        <v>4929</v>
      </c>
      <c r="E47" s="15">
        <f>SUM(E45:E46)</f>
        <v>4071</v>
      </c>
      <c r="F47" s="15"/>
      <c r="G47" s="15"/>
      <c r="H47" s="15"/>
      <c r="I47" s="15"/>
      <c r="J47" s="15"/>
      <c r="K47" s="15"/>
      <c r="L47" s="15"/>
      <c r="M47" s="37"/>
      <c r="N47" s="46"/>
      <c r="O47" s="81">
        <f t="shared" si="0"/>
        <v>9000</v>
      </c>
    </row>
    <row r="48" spans="1:15" ht="21" customHeight="1">
      <c r="A48" s="92" t="s">
        <v>103</v>
      </c>
      <c r="B48" s="132" t="s">
        <v>53</v>
      </c>
      <c r="C48" s="16" t="s">
        <v>54</v>
      </c>
      <c r="D48" s="17">
        <v>2290</v>
      </c>
      <c r="E48" s="18">
        <v>1432</v>
      </c>
      <c r="F48" s="18"/>
      <c r="G48" s="18"/>
      <c r="H48" s="18"/>
      <c r="I48" s="18"/>
      <c r="J48" s="18"/>
      <c r="K48" s="18"/>
      <c r="L48" s="18"/>
      <c r="M48" s="32"/>
      <c r="N48" s="44"/>
      <c r="O48" s="79">
        <f t="shared" si="0"/>
        <v>3722</v>
      </c>
    </row>
    <row r="49" spans="1:15" ht="21" customHeight="1">
      <c r="A49" s="93"/>
      <c r="B49" s="129"/>
      <c r="C49" s="9" t="s">
        <v>55</v>
      </c>
      <c r="D49" s="10">
        <v>2105</v>
      </c>
      <c r="E49" s="11">
        <v>1620</v>
      </c>
      <c r="F49" s="11"/>
      <c r="G49" s="11"/>
      <c r="H49" s="11"/>
      <c r="I49" s="11"/>
      <c r="J49" s="11"/>
      <c r="K49" s="11"/>
      <c r="L49" s="11"/>
      <c r="M49" s="30"/>
      <c r="N49" s="39"/>
      <c r="O49" s="76">
        <f t="shared" si="0"/>
        <v>3725</v>
      </c>
    </row>
    <row r="50" spans="1:15" ht="21" customHeight="1">
      <c r="A50" s="93"/>
      <c r="B50" s="129"/>
      <c r="C50" s="9" t="s">
        <v>46</v>
      </c>
      <c r="D50" s="10">
        <f>SUM(D48:D49)</f>
        <v>4395</v>
      </c>
      <c r="E50" s="11">
        <f>SUM(E48:E49)</f>
        <v>3052</v>
      </c>
      <c r="F50" s="11"/>
      <c r="G50" s="11"/>
      <c r="H50" s="11"/>
      <c r="I50" s="11"/>
      <c r="J50" s="11"/>
      <c r="K50" s="11"/>
      <c r="L50" s="11"/>
      <c r="M50" s="30"/>
      <c r="N50" s="39"/>
      <c r="O50" s="76">
        <f t="shared" si="0"/>
        <v>7447</v>
      </c>
    </row>
    <row r="51" spans="1:15" ht="21" customHeight="1">
      <c r="A51" s="93"/>
      <c r="B51" s="135" t="s">
        <v>104</v>
      </c>
      <c r="C51" s="136"/>
      <c r="D51" s="10">
        <v>48</v>
      </c>
      <c r="E51" s="11">
        <v>15</v>
      </c>
      <c r="F51" s="11"/>
      <c r="G51" s="11"/>
      <c r="H51" s="11"/>
      <c r="I51" s="11"/>
      <c r="J51" s="11"/>
      <c r="K51" s="11"/>
      <c r="L51" s="11"/>
      <c r="M51" s="30"/>
      <c r="N51" s="39"/>
      <c r="O51" s="76">
        <f t="shared" si="0"/>
        <v>63</v>
      </c>
    </row>
    <row r="52" spans="1:15" ht="21" customHeight="1" thickBot="1">
      <c r="A52" s="94"/>
      <c r="B52" s="137" t="s">
        <v>105</v>
      </c>
      <c r="C52" s="138"/>
      <c r="D52" s="19">
        <v>130</v>
      </c>
      <c r="E52" s="20">
        <v>72</v>
      </c>
      <c r="F52" s="20"/>
      <c r="G52" s="20"/>
      <c r="H52" s="20"/>
      <c r="I52" s="20"/>
      <c r="J52" s="20"/>
      <c r="K52" s="20"/>
      <c r="L52" s="20"/>
      <c r="M52" s="38"/>
      <c r="N52" s="40"/>
      <c r="O52" s="80">
        <f t="shared" si="0"/>
        <v>202</v>
      </c>
    </row>
    <row r="53" spans="1:15" ht="21" customHeight="1" thickBot="1">
      <c r="A53" s="120" t="s">
        <v>66</v>
      </c>
      <c r="B53" s="121"/>
      <c r="C53" s="122"/>
      <c r="D53" s="14">
        <f>SUM(D50:D52)</f>
        <v>4573</v>
      </c>
      <c r="E53" s="15">
        <f>SUM(E50:E52)</f>
        <v>3139</v>
      </c>
      <c r="F53" s="15"/>
      <c r="G53" s="15"/>
      <c r="H53" s="15"/>
      <c r="I53" s="15"/>
      <c r="J53" s="15"/>
      <c r="K53" s="15"/>
      <c r="L53" s="15"/>
      <c r="M53" s="37"/>
      <c r="N53" s="46"/>
      <c r="O53" s="81">
        <f t="shared" si="0"/>
        <v>7712</v>
      </c>
    </row>
    <row r="54" spans="1:15" ht="23.25" customHeight="1" thickBot="1">
      <c r="A54" s="114" t="s">
        <v>142</v>
      </c>
      <c r="B54" s="115"/>
      <c r="C54" s="116"/>
      <c r="D54" s="82">
        <f>SUM(D47+D53)</f>
        <v>9502</v>
      </c>
      <c r="E54" s="83">
        <f>SUM(E47+E53)</f>
        <v>7210</v>
      </c>
      <c r="F54" s="83"/>
      <c r="G54" s="83"/>
      <c r="H54" s="83"/>
      <c r="I54" s="83"/>
      <c r="J54" s="83"/>
      <c r="K54" s="83"/>
      <c r="L54" s="83"/>
      <c r="M54" s="90"/>
      <c r="N54" s="91"/>
      <c r="O54" s="81">
        <f t="shared" si="0"/>
        <v>16712</v>
      </c>
    </row>
  </sheetData>
  <mergeCells count="40">
    <mergeCell ref="M5:M8"/>
    <mergeCell ref="K5:K8"/>
    <mergeCell ref="G5:G8"/>
    <mergeCell ref="H5:H8"/>
    <mergeCell ref="L5:L8"/>
    <mergeCell ref="I5:I8"/>
    <mergeCell ref="J5:J8"/>
    <mergeCell ref="N5:N8"/>
    <mergeCell ref="O5:O8"/>
    <mergeCell ref="A54:C54"/>
    <mergeCell ref="E5:E8"/>
    <mergeCell ref="D5:D8"/>
    <mergeCell ref="F5:F8"/>
    <mergeCell ref="A5:C5"/>
    <mergeCell ref="A6:A8"/>
    <mergeCell ref="B6:B8"/>
    <mergeCell ref="C6:C8"/>
    <mergeCell ref="A9:A20"/>
    <mergeCell ref="B48:B50"/>
    <mergeCell ref="A48:A52"/>
    <mergeCell ref="A47:C47"/>
    <mergeCell ref="B51:C51"/>
    <mergeCell ref="B52:C52"/>
    <mergeCell ref="A42:B44"/>
    <mergeCell ref="A45:C45"/>
    <mergeCell ref="A46:C46"/>
    <mergeCell ref="B24:B26"/>
    <mergeCell ref="B27:B29"/>
    <mergeCell ref="B30:B32"/>
    <mergeCell ref="A53:C53"/>
    <mergeCell ref="A39:B41"/>
    <mergeCell ref="B33:B35"/>
    <mergeCell ref="B36:B38"/>
    <mergeCell ref="A21:A29"/>
    <mergeCell ref="A30:A38"/>
    <mergeCell ref="B21:B23"/>
    <mergeCell ref="B9:B11"/>
    <mergeCell ref="B12:B14"/>
    <mergeCell ref="B15:B17"/>
    <mergeCell ref="B18:B20"/>
  </mergeCells>
  <printOptions/>
  <pageMargins left="0.3937007874015748" right="0.3937007874015748" top="0.5905511811023623" bottom="0.1968503937007874" header="0.5118110236220472" footer="0.5118110236220472"/>
  <pageSetup horizontalDpi="300" verticalDpi="3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54"/>
  <sheetViews>
    <sheetView showZeros="0" workbookViewId="0" topLeftCell="A1">
      <selection activeCell="D9" sqref="D9"/>
    </sheetView>
  </sheetViews>
  <sheetFormatPr defaultColWidth="9.00390625" defaultRowHeight="13.5"/>
  <cols>
    <col min="1" max="1" width="4.00390625" style="1" customWidth="1"/>
    <col min="2" max="2" width="7.25390625" style="1" customWidth="1"/>
    <col min="3" max="3" width="9.00390625" style="1" customWidth="1"/>
    <col min="4" max="15" width="9.50390625" style="1" customWidth="1"/>
    <col min="16" max="16384" width="9.00390625" style="1" customWidth="1"/>
  </cols>
  <sheetData>
    <row r="1" ht="15" customHeight="1"/>
    <row r="2" spans="1:5" ht="15" customHeight="1">
      <c r="A2" s="21"/>
      <c r="B2" s="21"/>
      <c r="C2" s="21"/>
      <c r="D2" s="22"/>
      <c r="E2" s="1" t="s">
        <v>39</v>
      </c>
    </row>
    <row r="3" spans="1:15" ht="15" customHeight="1">
      <c r="A3" s="5"/>
      <c r="B3" s="47" t="s">
        <v>107</v>
      </c>
      <c r="C3" s="48"/>
      <c r="O3" s="23"/>
    </row>
    <row r="4" spans="5:15" ht="15" customHeight="1" thickBot="1">
      <c r="E4" s="4"/>
      <c r="F4" s="4"/>
      <c r="G4" s="4"/>
      <c r="H4" s="4"/>
      <c r="I4" s="4"/>
      <c r="O4" s="24"/>
    </row>
    <row r="5" spans="1:15" ht="48" customHeight="1">
      <c r="A5" s="98" t="s">
        <v>91</v>
      </c>
      <c r="B5" s="99"/>
      <c r="C5" s="100"/>
      <c r="D5" s="139" t="s">
        <v>108</v>
      </c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51" t="s">
        <v>147</v>
      </c>
    </row>
    <row r="6" spans="1:15" ht="13.5">
      <c r="A6" s="93" t="s">
        <v>40</v>
      </c>
      <c r="B6" s="102" t="s">
        <v>41</v>
      </c>
      <c r="C6" s="133" t="s">
        <v>42</v>
      </c>
      <c r="D6" s="156"/>
      <c r="E6" s="156"/>
      <c r="F6" s="156"/>
      <c r="G6" s="156"/>
      <c r="H6" s="149"/>
      <c r="I6" s="149"/>
      <c r="J6" s="156"/>
      <c r="K6" s="156"/>
      <c r="L6" s="156"/>
      <c r="M6" s="156"/>
      <c r="N6" s="156"/>
      <c r="O6" s="152"/>
    </row>
    <row r="7" spans="1:15" ht="13.5">
      <c r="A7" s="93"/>
      <c r="B7" s="102"/>
      <c r="C7" s="133"/>
      <c r="D7" s="156"/>
      <c r="E7" s="156"/>
      <c r="F7" s="156"/>
      <c r="G7" s="156"/>
      <c r="H7" s="149"/>
      <c r="I7" s="149"/>
      <c r="J7" s="156"/>
      <c r="K7" s="156"/>
      <c r="L7" s="156"/>
      <c r="M7" s="156"/>
      <c r="N7" s="156"/>
      <c r="O7" s="152"/>
    </row>
    <row r="8" spans="1:15" ht="18.75" customHeight="1" thickBot="1">
      <c r="A8" s="101"/>
      <c r="B8" s="103"/>
      <c r="C8" s="134"/>
      <c r="D8" s="157"/>
      <c r="E8" s="157"/>
      <c r="F8" s="157"/>
      <c r="G8" s="157"/>
      <c r="H8" s="150"/>
      <c r="I8" s="150"/>
      <c r="J8" s="157"/>
      <c r="K8" s="157"/>
      <c r="L8" s="157"/>
      <c r="M8" s="157"/>
      <c r="N8" s="157"/>
      <c r="O8" s="153"/>
    </row>
    <row r="9" spans="1:15" ht="21" customHeight="1">
      <c r="A9" s="123" t="s">
        <v>98</v>
      </c>
      <c r="B9" s="142" t="s">
        <v>43</v>
      </c>
      <c r="C9" s="6" t="s">
        <v>44</v>
      </c>
      <c r="D9" s="8">
        <v>47</v>
      </c>
      <c r="E9" s="8"/>
      <c r="F9" s="8"/>
      <c r="G9" s="8"/>
      <c r="H9" s="8"/>
      <c r="I9" s="8"/>
      <c r="J9" s="8"/>
      <c r="K9" s="8"/>
      <c r="L9" s="8"/>
      <c r="M9" s="8"/>
      <c r="N9" s="8"/>
      <c r="O9" s="75">
        <f aca="true" t="shared" si="0" ref="O9:O54">SUM(D9:N9)</f>
        <v>47</v>
      </c>
    </row>
    <row r="10" spans="1:15" ht="21" customHeight="1">
      <c r="A10" s="124"/>
      <c r="B10" s="102"/>
      <c r="C10" s="9" t="s">
        <v>45</v>
      </c>
      <c r="D10" s="11">
        <v>4</v>
      </c>
      <c r="E10" s="11" t="s">
        <v>106</v>
      </c>
      <c r="F10" s="11"/>
      <c r="G10" s="11"/>
      <c r="H10" s="11"/>
      <c r="I10" s="11"/>
      <c r="J10" s="11"/>
      <c r="K10" s="11"/>
      <c r="L10" s="11"/>
      <c r="M10" s="11"/>
      <c r="N10" s="11"/>
      <c r="O10" s="76">
        <f t="shared" si="0"/>
        <v>4</v>
      </c>
    </row>
    <row r="11" spans="1:15" ht="21" customHeight="1">
      <c r="A11" s="124"/>
      <c r="B11" s="102"/>
      <c r="C11" s="9" t="s">
        <v>46</v>
      </c>
      <c r="D11" s="11">
        <f>SUM(D9:D10)</f>
        <v>51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76">
        <f t="shared" si="0"/>
        <v>51</v>
      </c>
    </row>
    <row r="12" spans="1:15" ht="21" customHeight="1">
      <c r="A12" s="124"/>
      <c r="B12" s="102" t="s">
        <v>47</v>
      </c>
      <c r="C12" s="9" t="s">
        <v>44</v>
      </c>
      <c r="D12" s="11">
        <v>148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76">
        <f t="shared" si="0"/>
        <v>148</v>
      </c>
    </row>
    <row r="13" spans="1:15" ht="21" customHeight="1">
      <c r="A13" s="124"/>
      <c r="B13" s="102"/>
      <c r="C13" s="9" t="s">
        <v>45</v>
      </c>
      <c r="D13" s="11">
        <v>1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76">
        <f t="shared" si="0"/>
        <v>1</v>
      </c>
    </row>
    <row r="14" spans="1:15" ht="21" customHeight="1">
      <c r="A14" s="124"/>
      <c r="B14" s="102"/>
      <c r="C14" s="9" t="s">
        <v>46</v>
      </c>
      <c r="D14" s="10">
        <f>SUM(D12:D13)</f>
        <v>149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76">
        <f t="shared" si="0"/>
        <v>149</v>
      </c>
    </row>
    <row r="15" spans="1:15" ht="21" customHeight="1">
      <c r="A15" s="124"/>
      <c r="B15" s="102" t="s">
        <v>48</v>
      </c>
      <c r="C15" s="9" t="s">
        <v>44</v>
      </c>
      <c r="D15" s="11">
        <v>1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76">
        <f t="shared" si="0"/>
        <v>1</v>
      </c>
    </row>
    <row r="16" spans="1:15" ht="21" customHeight="1">
      <c r="A16" s="124"/>
      <c r="B16" s="102"/>
      <c r="C16" s="9" t="s">
        <v>45</v>
      </c>
      <c r="D16" s="11">
        <v>1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76">
        <f t="shared" si="0"/>
        <v>1</v>
      </c>
    </row>
    <row r="17" spans="1:15" ht="21" customHeight="1">
      <c r="A17" s="124"/>
      <c r="B17" s="102"/>
      <c r="C17" s="9" t="s">
        <v>46</v>
      </c>
      <c r="D17" s="11">
        <f>SUM(D15:D16)</f>
        <v>2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76">
        <f t="shared" si="0"/>
        <v>2</v>
      </c>
    </row>
    <row r="18" spans="1:15" ht="21" customHeight="1">
      <c r="A18" s="124"/>
      <c r="B18" s="102" t="s">
        <v>99</v>
      </c>
      <c r="C18" s="9" t="s">
        <v>44</v>
      </c>
      <c r="D18" s="10">
        <f>D9+D12+D15</f>
        <v>196</v>
      </c>
      <c r="E18" s="10">
        <f>E9+E12+E15</f>
        <v>0</v>
      </c>
      <c r="F18" s="10"/>
      <c r="G18" s="10"/>
      <c r="H18" s="10"/>
      <c r="I18" s="10"/>
      <c r="J18" s="10">
        <f aca="true" t="shared" si="1" ref="J18:N20">J9+J12+J15</f>
        <v>0</v>
      </c>
      <c r="K18" s="10">
        <f t="shared" si="1"/>
        <v>0</v>
      </c>
      <c r="L18" s="10">
        <f t="shared" si="1"/>
        <v>0</v>
      </c>
      <c r="M18" s="10">
        <f t="shared" si="1"/>
        <v>0</v>
      </c>
      <c r="N18" s="10">
        <f t="shared" si="1"/>
        <v>0</v>
      </c>
      <c r="O18" s="76">
        <f t="shared" si="0"/>
        <v>196</v>
      </c>
    </row>
    <row r="19" spans="1:15" ht="21" customHeight="1">
      <c r="A19" s="124"/>
      <c r="B19" s="102"/>
      <c r="C19" s="9" t="s">
        <v>45</v>
      </c>
      <c r="D19" s="10">
        <f>D10+D13+D16</f>
        <v>6</v>
      </c>
      <c r="E19" s="10"/>
      <c r="F19" s="10"/>
      <c r="G19" s="10"/>
      <c r="H19" s="10"/>
      <c r="I19" s="10"/>
      <c r="J19" s="10">
        <f t="shared" si="1"/>
        <v>0</v>
      </c>
      <c r="K19" s="10">
        <f t="shared" si="1"/>
        <v>0</v>
      </c>
      <c r="L19" s="10">
        <f t="shared" si="1"/>
        <v>0</v>
      </c>
      <c r="M19" s="10">
        <f t="shared" si="1"/>
        <v>0</v>
      </c>
      <c r="N19" s="10">
        <f t="shared" si="1"/>
        <v>0</v>
      </c>
      <c r="O19" s="76">
        <f t="shared" si="0"/>
        <v>6</v>
      </c>
    </row>
    <row r="20" spans="1:15" ht="21" customHeight="1" thickBot="1">
      <c r="A20" s="125"/>
      <c r="B20" s="103"/>
      <c r="C20" s="12" t="s">
        <v>46</v>
      </c>
      <c r="D20" s="10">
        <f>SUM(D18:D19)</f>
        <v>202</v>
      </c>
      <c r="E20" s="10">
        <f>E11+E14+E17</f>
        <v>0</v>
      </c>
      <c r="F20" s="10"/>
      <c r="G20" s="10"/>
      <c r="H20" s="10"/>
      <c r="I20" s="10"/>
      <c r="J20" s="10">
        <f t="shared" si="1"/>
        <v>0</v>
      </c>
      <c r="K20" s="10">
        <f t="shared" si="1"/>
        <v>0</v>
      </c>
      <c r="L20" s="10">
        <f t="shared" si="1"/>
        <v>0</v>
      </c>
      <c r="M20" s="10">
        <f t="shared" si="1"/>
        <v>0</v>
      </c>
      <c r="N20" s="10">
        <f t="shared" si="1"/>
        <v>0</v>
      </c>
      <c r="O20" s="76">
        <f t="shared" si="0"/>
        <v>202</v>
      </c>
    </row>
    <row r="21" spans="1:15" ht="21" customHeight="1">
      <c r="A21" s="123" t="s">
        <v>100</v>
      </c>
      <c r="B21" s="142" t="s">
        <v>43</v>
      </c>
      <c r="C21" s="6" t="s">
        <v>44</v>
      </c>
      <c r="D21" s="8">
        <v>4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75">
        <f t="shared" si="0"/>
        <v>4</v>
      </c>
    </row>
    <row r="22" spans="1:15" ht="21" customHeight="1">
      <c r="A22" s="124"/>
      <c r="B22" s="102"/>
      <c r="C22" s="9" t="s">
        <v>45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76">
        <f t="shared" si="0"/>
        <v>0</v>
      </c>
    </row>
    <row r="23" spans="1:15" ht="21" customHeight="1">
      <c r="A23" s="124"/>
      <c r="B23" s="102"/>
      <c r="C23" s="9" t="s">
        <v>46</v>
      </c>
      <c r="D23" s="10">
        <f>SUM(D21:D22)</f>
        <v>4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76">
        <f t="shared" si="0"/>
        <v>4</v>
      </c>
    </row>
    <row r="24" spans="1:15" ht="21" customHeight="1">
      <c r="A24" s="124"/>
      <c r="B24" s="102" t="s">
        <v>47</v>
      </c>
      <c r="C24" s="9" t="s">
        <v>44</v>
      </c>
      <c r="D24" s="11">
        <v>6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76">
        <f t="shared" si="0"/>
        <v>6</v>
      </c>
    </row>
    <row r="25" spans="1:15" ht="21" customHeight="1">
      <c r="A25" s="124"/>
      <c r="B25" s="102"/>
      <c r="C25" s="9" t="s">
        <v>45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76">
        <f t="shared" si="0"/>
        <v>0</v>
      </c>
    </row>
    <row r="26" spans="1:15" ht="21" customHeight="1">
      <c r="A26" s="124"/>
      <c r="B26" s="102"/>
      <c r="C26" s="9" t="s">
        <v>46</v>
      </c>
      <c r="D26" s="10">
        <f>SUM(D24:D25)</f>
        <v>6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76">
        <f t="shared" si="0"/>
        <v>6</v>
      </c>
    </row>
    <row r="27" spans="1:15" ht="21" customHeight="1">
      <c r="A27" s="124"/>
      <c r="B27" s="102" t="s">
        <v>99</v>
      </c>
      <c r="C27" s="9" t="s">
        <v>44</v>
      </c>
      <c r="D27" s="10">
        <f aca="true" t="shared" si="2" ref="D27:E29">D21+D24</f>
        <v>10</v>
      </c>
      <c r="E27" s="10">
        <f t="shared" si="2"/>
        <v>0</v>
      </c>
      <c r="F27" s="10"/>
      <c r="G27" s="10"/>
      <c r="H27" s="10"/>
      <c r="I27" s="10"/>
      <c r="J27" s="10">
        <f aca="true" t="shared" si="3" ref="J27:N29">J21+J24</f>
        <v>0</v>
      </c>
      <c r="K27" s="10">
        <f t="shared" si="3"/>
        <v>0</v>
      </c>
      <c r="L27" s="10">
        <f t="shared" si="3"/>
        <v>0</v>
      </c>
      <c r="M27" s="10">
        <f t="shared" si="3"/>
        <v>0</v>
      </c>
      <c r="N27" s="10">
        <f t="shared" si="3"/>
        <v>0</v>
      </c>
      <c r="O27" s="76">
        <f t="shared" si="0"/>
        <v>10</v>
      </c>
    </row>
    <row r="28" spans="1:15" ht="21" customHeight="1">
      <c r="A28" s="124"/>
      <c r="B28" s="102"/>
      <c r="C28" s="9" t="s">
        <v>45</v>
      </c>
      <c r="D28" s="10">
        <f t="shared" si="2"/>
        <v>0</v>
      </c>
      <c r="E28" s="10">
        <f t="shared" si="2"/>
        <v>0</v>
      </c>
      <c r="F28" s="10"/>
      <c r="G28" s="10"/>
      <c r="H28" s="10"/>
      <c r="I28" s="10"/>
      <c r="J28" s="10">
        <f t="shared" si="3"/>
        <v>0</v>
      </c>
      <c r="K28" s="10">
        <f t="shared" si="3"/>
        <v>0</v>
      </c>
      <c r="L28" s="10">
        <f t="shared" si="3"/>
        <v>0</v>
      </c>
      <c r="M28" s="10">
        <f t="shared" si="3"/>
        <v>0</v>
      </c>
      <c r="N28" s="10">
        <f t="shared" si="3"/>
        <v>0</v>
      </c>
      <c r="O28" s="76">
        <f t="shared" si="0"/>
        <v>0</v>
      </c>
    </row>
    <row r="29" spans="1:15" ht="21" customHeight="1" thickBot="1">
      <c r="A29" s="125"/>
      <c r="B29" s="103"/>
      <c r="C29" s="12" t="s">
        <v>46</v>
      </c>
      <c r="D29" s="10">
        <f t="shared" si="2"/>
        <v>10</v>
      </c>
      <c r="E29" s="10">
        <f t="shared" si="2"/>
        <v>0</v>
      </c>
      <c r="F29" s="10"/>
      <c r="G29" s="10"/>
      <c r="H29" s="10"/>
      <c r="I29" s="10"/>
      <c r="J29" s="10">
        <f t="shared" si="3"/>
        <v>0</v>
      </c>
      <c r="K29" s="10">
        <f t="shared" si="3"/>
        <v>0</v>
      </c>
      <c r="L29" s="10">
        <f t="shared" si="3"/>
        <v>0</v>
      </c>
      <c r="M29" s="10">
        <f t="shared" si="3"/>
        <v>0</v>
      </c>
      <c r="N29" s="10">
        <f t="shared" si="3"/>
        <v>0</v>
      </c>
      <c r="O29" s="76">
        <f t="shared" si="0"/>
        <v>10</v>
      </c>
    </row>
    <row r="30" spans="1:15" ht="21" customHeight="1">
      <c r="A30" s="123" t="s">
        <v>101</v>
      </c>
      <c r="B30" s="142" t="s">
        <v>43</v>
      </c>
      <c r="C30" s="6" t="s">
        <v>44</v>
      </c>
      <c r="D30" s="8">
        <v>209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75">
        <f t="shared" si="0"/>
        <v>209</v>
      </c>
    </row>
    <row r="31" spans="1:15" ht="21" customHeight="1">
      <c r="A31" s="124"/>
      <c r="B31" s="102"/>
      <c r="C31" s="9" t="s">
        <v>45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76">
        <f t="shared" si="0"/>
        <v>0</v>
      </c>
    </row>
    <row r="32" spans="1:15" ht="21" customHeight="1">
      <c r="A32" s="124"/>
      <c r="B32" s="102"/>
      <c r="C32" s="9" t="s">
        <v>46</v>
      </c>
      <c r="D32" s="10">
        <f>SUM(D30:D31)</f>
        <v>209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76">
        <f t="shared" si="0"/>
        <v>209</v>
      </c>
    </row>
    <row r="33" spans="1:15" ht="21" customHeight="1">
      <c r="A33" s="124"/>
      <c r="B33" s="102" t="s">
        <v>47</v>
      </c>
      <c r="C33" s="9" t="s">
        <v>44</v>
      </c>
      <c r="D33" s="11">
        <v>339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76">
        <f t="shared" si="0"/>
        <v>339</v>
      </c>
    </row>
    <row r="34" spans="1:15" ht="21" customHeight="1">
      <c r="A34" s="124"/>
      <c r="B34" s="102"/>
      <c r="C34" s="9" t="s">
        <v>45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76">
        <f t="shared" si="0"/>
        <v>0</v>
      </c>
    </row>
    <row r="35" spans="1:15" ht="21" customHeight="1">
      <c r="A35" s="124"/>
      <c r="B35" s="102"/>
      <c r="C35" s="9" t="s">
        <v>46</v>
      </c>
      <c r="D35" s="11">
        <f>SUM(D33:D34)</f>
        <v>339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76">
        <f t="shared" si="0"/>
        <v>339</v>
      </c>
    </row>
    <row r="36" spans="1:15" ht="21" customHeight="1">
      <c r="A36" s="124"/>
      <c r="B36" s="102" t="s">
        <v>99</v>
      </c>
      <c r="C36" s="9" t="s">
        <v>44</v>
      </c>
      <c r="D36" s="10">
        <f aca="true" t="shared" si="4" ref="D36:E38">D30+D33</f>
        <v>548</v>
      </c>
      <c r="E36" s="10">
        <f t="shared" si="4"/>
        <v>0</v>
      </c>
      <c r="F36" s="10"/>
      <c r="G36" s="10"/>
      <c r="H36" s="10"/>
      <c r="I36" s="10"/>
      <c r="J36" s="10">
        <f aca="true" t="shared" si="5" ref="J36:N38">J30+J33</f>
        <v>0</v>
      </c>
      <c r="K36" s="10">
        <f t="shared" si="5"/>
        <v>0</v>
      </c>
      <c r="L36" s="10">
        <f t="shared" si="5"/>
        <v>0</v>
      </c>
      <c r="M36" s="10">
        <f t="shared" si="5"/>
        <v>0</v>
      </c>
      <c r="N36" s="10">
        <f t="shared" si="5"/>
        <v>0</v>
      </c>
      <c r="O36" s="76">
        <f t="shared" si="0"/>
        <v>548</v>
      </c>
    </row>
    <row r="37" spans="1:15" ht="21" customHeight="1">
      <c r="A37" s="124"/>
      <c r="B37" s="102"/>
      <c r="C37" s="9" t="s">
        <v>45</v>
      </c>
      <c r="D37" s="10">
        <f t="shared" si="4"/>
        <v>0</v>
      </c>
      <c r="E37" s="10">
        <f t="shared" si="4"/>
        <v>0</v>
      </c>
      <c r="F37" s="10"/>
      <c r="G37" s="10"/>
      <c r="H37" s="10"/>
      <c r="I37" s="10"/>
      <c r="J37" s="10">
        <f t="shared" si="5"/>
        <v>0</v>
      </c>
      <c r="K37" s="10">
        <f t="shared" si="5"/>
        <v>0</v>
      </c>
      <c r="L37" s="10">
        <f t="shared" si="5"/>
        <v>0</v>
      </c>
      <c r="M37" s="10">
        <f t="shared" si="5"/>
        <v>0</v>
      </c>
      <c r="N37" s="10">
        <f t="shared" si="5"/>
        <v>0</v>
      </c>
      <c r="O37" s="76">
        <f t="shared" si="0"/>
        <v>0</v>
      </c>
    </row>
    <row r="38" spans="1:15" ht="21" customHeight="1" thickBot="1">
      <c r="A38" s="125"/>
      <c r="B38" s="103"/>
      <c r="C38" s="12" t="s">
        <v>46</v>
      </c>
      <c r="D38" s="10">
        <f t="shared" si="4"/>
        <v>548</v>
      </c>
      <c r="E38" s="10">
        <f t="shared" si="4"/>
        <v>0</v>
      </c>
      <c r="F38" s="10"/>
      <c r="G38" s="10"/>
      <c r="H38" s="10"/>
      <c r="I38" s="10"/>
      <c r="J38" s="10">
        <f t="shared" si="5"/>
        <v>0</v>
      </c>
      <c r="K38" s="10">
        <f t="shared" si="5"/>
        <v>0</v>
      </c>
      <c r="L38" s="10">
        <f t="shared" si="5"/>
        <v>0</v>
      </c>
      <c r="M38" s="10">
        <f t="shared" si="5"/>
        <v>0</v>
      </c>
      <c r="N38" s="10">
        <f t="shared" si="5"/>
        <v>0</v>
      </c>
      <c r="O38" s="76">
        <f t="shared" si="0"/>
        <v>548</v>
      </c>
    </row>
    <row r="39" spans="1:15" ht="21" customHeight="1">
      <c r="A39" s="126" t="s">
        <v>49</v>
      </c>
      <c r="B39" s="127"/>
      <c r="C39" s="6" t="s">
        <v>44</v>
      </c>
      <c r="D39" s="8">
        <v>30</v>
      </c>
      <c r="E39" s="8"/>
      <c r="F39" s="8"/>
      <c r="G39" s="8"/>
      <c r="H39" s="8"/>
      <c r="I39" s="8"/>
      <c r="J39" s="8"/>
      <c r="K39" s="8"/>
      <c r="L39" s="8"/>
      <c r="M39" s="8"/>
      <c r="N39" s="8"/>
      <c r="O39" s="75">
        <f t="shared" si="0"/>
        <v>30</v>
      </c>
    </row>
    <row r="40" spans="1:15" ht="21" customHeight="1">
      <c r="A40" s="128"/>
      <c r="B40" s="129"/>
      <c r="C40" s="9" t="s">
        <v>45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76">
        <f t="shared" si="0"/>
        <v>0</v>
      </c>
    </row>
    <row r="41" spans="1:15" ht="21" customHeight="1" thickBot="1">
      <c r="A41" s="130"/>
      <c r="B41" s="131"/>
      <c r="C41" s="12" t="s">
        <v>46</v>
      </c>
      <c r="D41" s="13">
        <f>SUM(D39:D40)</f>
        <v>30</v>
      </c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79">
        <f t="shared" si="0"/>
        <v>30</v>
      </c>
    </row>
    <row r="42" spans="1:15" ht="21" customHeight="1">
      <c r="A42" s="126" t="s">
        <v>50</v>
      </c>
      <c r="B42" s="127"/>
      <c r="C42" s="6" t="s">
        <v>44</v>
      </c>
      <c r="D42" s="8">
        <v>27</v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75">
        <f t="shared" si="0"/>
        <v>27</v>
      </c>
    </row>
    <row r="43" spans="1:15" ht="21" customHeight="1">
      <c r="A43" s="128"/>
      <c r="B43" s="129"/>
      <c r="C43" s="9" t="s">
        <v>45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76">
        <f t="shared" si="0"/>
        <v>0</v>
      </c>
    </row>
    <row r="44" spans="1:15" ht="21" customHeight="1" thickBot="1">
      <c r="A44" s="130"/>
      <c r="B44" s="131"/>
      <c r="C44" s="12" t="s">
        <v>46</v>
      </c>
      <c r="D44" s="13">
        <f>SUM(D42:D43)</f>
        <v>27</v>
      </c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80">
        <f t="shared" si="0"/>
        <v>27</v>
      </c>
    </row>
    <row r="45" spans="1:15" ht="21" customHeight="1" thickBot="1">
      <c r="A45" s="95" t="s">
        <v>51</v>
      </c>
      <c r="B45" s="96"/>
      <c r="C45" s="97"/>
      <c r="D45" s="15">
        <f>SUM(D44+D41+D38+D29+D20)</f>
        <v>817</v>
      </c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81">
        <f t="shared" si="0"/>
        <v>817</v>
      </c>
    </row>
    <row r="46" spans="1:15" ht="21" customHeight="1" thickBot="1">
      <c r="A46" s="95" t="s">
        <v>102</v>
      </c>
      <c r="B46" s="96"/>
      <c r="C46" s="97"/>
      <c r="D46" s="15">
        <v>3</v>
      </c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81">
        <f t="shared" si="0"/>
        <v>3</v>
      </c>
    </row>
    <row r="47" spans="1:15" ht="21" customHeight="1" thickBot="1">
      <c r="A47" s="95" t="s">
        <v>52</v>
      </c>
      <c r="B47" s="96"/>
      <c r="C47" s="97"/>
      <c r="D47" s="15">
        <f>SUM(D45:D46)</f>
        <v>820</v>
      </c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81">
        <f t="shared" si="0"/>
        <v>820</v>
      </c>
    </row>
    <row r="48" spans="1:15" ht="21" customHeight="1">
      <c r="A48" s="92" t="s">
        <v>103</v>
      </c>
      <c r="B48" s="132" t="s">
        <v>53</v>
      </c>
      <c r="C48" s="16" t="s">
        <v>54</v>
      </c>
      <c r="D48" s="18">
        <v>293</v>
      </c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79">
        <f t="shared" si="0"/>
        <v>293</v>
      </c>
    </row>
    <row r="49" spans="1:15" ht="21" customHeight="1">
      <c r="A49" s="93"/>
      <c r="B49" s="129"/>
      <c r="C49" s="9" t="s">
        <v>55</v>
      </c>
      <c r="D49" s="11">
        <v>315</v>
      </c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76">
        <f t="shared" si="0"/>
        <v>315</v>
      </c>
    </row>
    <row r="50" spans="1:15" ht="21" customHeight="1">
      <c r="A50" s="93"/>
      <c r="B50" s="129"/>
      <c r="C50" s="9" t="s">
        <v>46</v>
      </c>
      <c r="D50" s="10">
        <f>SUM(D48+D49)</f>
        <v>608</v>
      </c>
      <c r="E50" s="10">
        <f>SUM(E48+E49)</f>
        <v>0</v>
      </c>
      <c r="F50" s="10"/>
      <c r="G50" s="10"/>
      <c r="H50" s="10"/>
      <c r="I50" s="10"/>
      <c r="J50" s="10">
        <f>SUM(J48+J49)</f>
        <v>0</v>
      </c>
      <c r="K50" s="10">
        <f>SUM(K48+K49)</f>
        <v>0</v>
      </c>
      <c r="L50" s="10">
        <f>SUM(L48+L49)</f>
        <v>0</v>
      </c>
      <c r="M50" s="10">
        <f>SUM(M48+M49)</f>
        <v>0</v>
      </c>
      <c r="N50" s="10">
        <f>SUM(N48+N49)</f>
        <v>0</v>
      </c>
      <c r="O50" s="76">
        <f t="shared" si="0"/>
        <v>608</v>
      </c>
    </row>
    <row r="51" spans="1:15" ht="21" customHeight="1">
      <c r="A51" s="93"/>
      <c r="B51" s="135" t="s">
        <v>104</v>
      </c>
      <c r="C51" s="136"/>
      <c r="D51" s="11">
        <v>3</v>
      </c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76">
        <f t="shared" si="0"/>
        <v>3</v>
      </c>
    </row>
    <row r="52" spans="1:15" ht="21" customHeight="1" thickBot="1">
      <c r="A52" s="94"/>
      <c r="B52" s="137" t="s">
        <v>105</v>
      </c>
      <c r="C52" s="138"/>
      <c r="D52" s="20">
        <v>29</v>
      </c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80">
        <f t="shared" si="0"/>
        <v>29</v>
      </c>
    </row>
    <row r="53" spans="1:15" ht="21" customHeight="1" thickBot="1">
      <c r="A53" s="120" t="s">
        <v>66</v>
      </c>
      <c r="B53" s="121"/>
      <c r="C53" s="122"/>
      <c r="D53" s="15">
        <f>SUM(D50:D52)</f>
        <v>640</v>
      </c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81">
        <f t="shared" si="0"/>
        <v>640</v>
      </c>
    </row>
    <row r="54" spans="1:15" ht="23.25" customHeight="1" thickBot="1">
      <c r="A54" s="114" t="s">
        <v>144</v>
      </c>
      <c r="B54" s="115"/>
      <c r="C54" s="116"/>
      <c r="D54" s="83">
        <f>SUM(D47+D53)</f>
        <v>1460</v>
      </c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1">
        <f t="shared" si="0"/>
        <v>1460</v>
      </c>
    </row>
  </sheetData>
  <mergeCells count="40">
    <mergeCell ref="C6:C8"/>
    <mergeCell ref="B30:B32"/>
    <mergeCell ref="H5:H8"/>
    <mergeCell ref="I5:I8"/>
    <mergeCell ref="B9:B11"/>
    <mergeCell ref="B12:B14"/>
    <mergeCell ref="G5:G8"/>
    <mergeCell ref="F5:F8"/>
    <mergeCell ref="A5:C5"/>
    <mergeCell ref="A6:A8"/>
    <mergeCell ref="B6:B8"/>
    <mergeCell ref="A46:C46"/>
    <mergeCell ref="B33:B35"/>
    <mergeCell ref="B36:B38"/>
    <mergeCell ref="B15:B17"/>
    <mergeCell ref="B18:B20"/>
    <mergeCell ref="A21:A29"/>
    <mergeCell ref="A30:A38"/>
    <mergeCell ref="B21:B23"/>
    <mergeCell ref="B24:B26"/>
    <mergeCell ref="B27:B29"/>
    <mergeCell ref="A53:C53"/>
    <mergeCell ref="A9:A20"/>
    <mergeCell ref="A39:B41"/>
    <mergeCell ref="B48:B50"/>
    <mergeCell ref="A48:A52"/>
    <mergeCell ref="A47:C47"/>
    <mergeCell ref="B51:C51"/>
    <mergeCell ref="B52:C52"/>
    <mergeCell ref="A42:B44"/>
    <mergeCell ref="N5:N8"/>
    <mergeCell ref="A45:C45"/>
    <mergeCell ref="O5:O8"/>
    <mergeCell ref="A54:C54"/>
    <mergeCell ref="D5:D8"/>
    <mergeCell ref="E5:E8"/>
    <mergeCell ref="J5:J8"/>
    <mergeCell ref="K5:K8"/>
    <mergeCell ref="L5:L8"/>
    <mergeCell ref="M5:M8"/>
  </mergeCells>
  <printOptions/>
  <pageMargins left="0.3937007874015748" right="0.3937007874015748" top="0.5905511811023623" bottom="0.1968503937007874" header="0.5118110236220472" footer="0.5118110236220472"/>
  <pageSetup horizontalDpi="300" verticalDpi="3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O54"/>
  <sheetViews>
    <sheetView showZeros="0" workbookViewId="0" topLeftCell="A1">
      <selection activeCell="D9" sqref="D9"/>
    </sheetView>
  </sheetViews>
  <sheetFormatPr defaultColWidth="9.00390625" defaultRowHeight="13.5"/>
  <cols>
    <col min="1" max="1" width="4.00390625" style="1" customWidth="1"/>
    <col min="2" max="2" width="7.25390625" style="1" customWidth="1"/>
    <col min="3" max="3" width="9.00390625" style="1" customWidth="1"/>
    <col min="4" max="15" width="9.50390625" style="1" customWidth="1"/>
    <col min="16" max="16384" width="9.00390625" style="1" customWidth="1"/>
  </cols>
  <sheetData>
    <row r="1" ht="15" customHeight="1"/>
    <row r="2" spans="1:5" ht="15" customHeight="1">
      <c r="A2" s="21"/>
      <c r="B2" s="21"/>
      <c r="C2" s="21"/>
      <c r="D2" s="21"/>
      <c r="E2" s="21"/>
    </row>
    <row r="3" spans="1:15" ht="15" customHeight="1">
      <c r="A3" s="47" t="s">
        <v>109</v>
      </c>
      <c r="C3" s="48"/>
      <c r="D3" s="54"/>
      <c r="E3" s="50"/>
      <c r="M3" s="51"/>
      <c r="N3" s="51"/>
      <c r="O3" s="23"/>
    </row>
    <row r="4" spans="13:15" ht="15" customHeight="1" thickBot="1">
      <c r="M4" s="24"/>
      <c r="N4" s="24"/>
      <c r="O4" s="24"/>
    </row>
    <row r="5" spans="1:15" ht="48" customHeight="1">
      <c r="A5" s="98" t="s">
        <v>4</v>
      </c>
      <c r="B5" s="99"/>
      <c r="C5" s="100"/>
      <c r="D5" s="158" t="s">
        <v>110</v>
      </c>
      <c r="E5" s="154" t="s">
        <v>111</v>
      </c>
      <c r="F5" s="139" t="s">
        <v>112</v>
      </c>
      <c r="G5" s="139"/>
      <c r="H5" s="139"/>
      <c r="I5" s="139"/>
      <c r="J5" s="139"/>
      <c r="K5" s="139"/>
      <c r="L5" s="139"/>
      <c r="M5" s="139"/>
      <c r="N5" s="146"/>
      <c r="O5" s="151" t="s">
        <v>146</v>
      </c>
    </row>
    <row r="6" spans="1:15" ht="13.5">
      <c r="A6" s="93" t="s">
        <v>40</v>
      </c>
      <c r="B6" s="102" t="s">
        <v>41</v>
      </c>
      <c r="C6" s="133" t="s">
        <v>42</v>
      </c>
      <c r="D6" s="159"/>
      <c r="E6" s="155"/>
      <c r="F6" s="156"/>
      <c r="G6" s="156"/>
      <c r="H6" s="149"/>
      <c r="I6" s="149"/>
      <c r="J6" s="156"/>
      <c r="K6" s="156"/>
      <c r="L6" s="156"/>
      <c r="M6" s="156"/>
      <c r="N6" s="147"/>
      <c r="O6" s="152"/>
    </row>
    <row r="7" spans="1:15" ht="13.5">
      <c r="A7" s="93"/>
      <c r="B7" s="102"/>
      <c r="C7" s="133"/>
      <c r="D7" s="159"/>
      <c r="E7" s="155"/>
      <c r="F7" s="156"/>
      <c r="G7" s="156"/>
      <c r="H7" s="149"/>
      <c r="I7" s="149"/>
      <c r="J7" s="156"/>
      <c r="K7" s="156"/>
      <c r="L7" s="156"/>
      <c r="M7" s="156"/>
      <c r="N7" s="147"/>
      <c r="O7" s="152"/>
    </row>
    <row r="8" spans="1:15" ht="18.75" customHeight="1" thickBot="1">
      <c r="A8" s="101"/>
      <c r="B8" s="103"/>
      <c r="C8" s="134"/>
      <c r="D8" s="160"/>
      <c r="E8" s="168"/>
      <c r="F8" s="157"/>
      <c r="G8" s="157"/>
      <c r="H8" s="150"/>
      <c r="I8" s="150"/>
      <c r="J8" s="157"/>
      <c r="K8" s="157"/>
      <c r="L8" s="157"/>
      <c r="M8" s="157"/>
      <c r="N8" s="148"/>
      <c r="O8" s="153"/>
    </row>
    <row r="9" spans="1:15" ht="21" customHeight="1">
      <c r="A9" s="123" t="s">
        <v>18</v>
      </c>
      <c r="B9" s="142" t="s">
        <v>43</v>
      </c>
      <c r="C9" s="6" t="s">
        <v>44</v>
      </c>
      <c r="D9" s="7">
        <v>321</v>
      </c>
      <c r="E9" s="8">
        <v>138</v>
      </c>
      <c r="F9" s="8">
        <v>124</v>
      </c>
      <c r="G9" s="8"/>
      <c r="H9" s="8"/>
      <c r="I9" s="8"/>
      <c r="J9" s="8"/>
      <c r="K9" s="8"/>
      <c r="L9" s="8"/>
      <c r="M9" s="8"/>
      <c r="N9" s="34"/>
      <c r="O9" s="75">
        <f aca="true" t="shared" si="0" ref="O9:O54">SUM(D9:N9)</f>
        <v>583</v>
      </c>
    </row>
    <row r="10" spans="1:15" ht="21" customHeight="1">
      <c r="A10" s="124"/>
      <c r="B10" s="102"/>
      <c r="C10" s="9" t="s">
        <v>45</v>
      </c>
      <c r="D10" s="10">
        <v>104</v>
      </c>
      <c r="E10" s="11">
        <v>12</v>
      </c>
      <c r="F10" s="11">
        <v>70</v>
      </c>
      <c r="G10" s="11"/>
      <c r="H10" s="11"/>
      <c r="I10" s="11"/>
      <c r="J10" s="11"/>
      <c r="K10" s="11"/>
      <c r="L10" s="11"/>
      <c r="M10" s="11"/>
      <c r="N10" s="30"/>
      <c r="O10" s="76">
        <f t="shared" si="0"/>
        <v>186</v>
      </c>
    </row>
    <row r="11" spans="1:15" ht="21" customHeight="1">
      <c r="A11" s="124"/>
      <c r="B11" s="102"/>
      <c r="C11" s="9" t="s">
        <v>46</v>
      </c>
      <c r="D11" s="10">
        <f>SUM(D9:D10)</f>
        <v>425</v>
      </c>
      <c r="E11" s="11">
        <f>SUM(E9:E10)</f>
        <v>150</v>
      </c>
      <c r="F11" s="11">
        <f>SUM(F9:F10)</f>
        <v>194</v>
      </c>
      <c r="G11" s="11"/>
      <c r="H11" s="11"/>
      <c r="I11" s="11"/>
      <c r="J11" s="11"/>
      <c r="K11" s="11"/>
      <c r="L11" s="11"/>
      <c r="M11" s="11"/>
      <c r="N11" s="30"/>
      <c r="O11" s="76">
        <f t="shared" si="0"/>
        <v>769</v>
      </c>
    </row>
    <row r="12" spans="1:15" ht="21" customHeight="1">
      <c r="A12" s="124"/>
      <c r="B12" s="102" t="s">
        <v>47</v>
      </c>
      <c r="C12" s="9" t="s">
        <v>44</v>
      </c>
      <c r="D12" s="10">
        <v>873</v>
      </c>
      <c r="E12" s="11">
        <v>568</v>
      </c>
      <c r="F12" s="11">
        <v>288</v>
      </c>
      <c r="G12" s="11"/>
      <c r="H12" s="11"/>
      <c r="I12" s="11"/>
      <c r="J12" s="11"/>
      <c r="K12" s="11"/>
      <c r="L12" s="11"/>
      <c r="M12" s="11"/>
      <c r="N12" s="30"/>
      <c r="O12" s="77">
        <f t="shared" si="0"/>
        <v>1729</v>
      </c>
    </row>
    <row r="13" spans="1:15" ht="21" customHeight="1">
      <c r="A13" s="124"/>
      <c r="B13" s="102"/>
      <c r="C13" s="9" t="s">
        <v>45</v>
      </c>
      <c r="D13" s="10">
        <v>11</v>
      </c>
      <c r="E13" s="11">
        <v>15</v>
      </c>
      <c r="F13" s="11">
        <v>5</v>
      </c>
      <c r="G13" s="11"/>
      <c r="H13" s="11"/>
      <c r="I13" s="11"/>
      <c r="J13" s="11"/>
      <c r="K13" s="11"/>
      <c r="L13" s="11"/>
      <c r="M13" s="11"/>
      <c r="N13" s="30"/>
      <c r="O13" s="76">
        <f t="shared" si="0"/>
        <v>31</v>
      </c>
    </row>
    <row r="14" spans="1:15" ht="21" customHeight="1">
      <c r="A14" s="124"/>
      <c r="B14" s="102"/>
      <c r="C14" s="9" t="s">
        <v>46</v>
      </c>
      <c r="D14" s="10">
        <f>SUM(D12:D13)</f>
        <v>884</v>
      </c>
      <c r="E14" s="11">
        <f>SUM(E12:E13)</f>
        <v>583</v>
      </c>
      <c r="F14" s="11">
        <f>SUM(F12:F13)</f>
        <v>293</v>
      </c>
      <c r="G14" s="11"/>
      <c r="H14" s="11"/>
      <c r="I14" s="11"/>
      <c r="J14" s="11"/>
      <c r="K14" s="11"/>
      <c r="L14" s="11"/>
      <c r="M14" s="11"/>
      <c r="N14" s="30"/>
      <c r="O14" s="77">
        <f t="shared" si="0"/>
        <v>1760</v>
      </c>
    </row>
    <row r="15" spans="1:15" ht="21" customHeight="1">
      <c r="A15" s="124"/>
      <c r="B15" s="102" t="s">
        <v>48</v>
      </c>
      <c r="C15" s="9" t="s">
        <v>44</v>
      </c>
      <c r="D15" s="10">
        <v>1</v>
      </c>
      <c r="E15" s="11"/>
      <c r="F15" s="11">
        <v>1</v>
      </c>
      <c r="G15" s="11"/>
      <c r="H15" s="11"/>
      <c r="I15" s="11"/>
      <c r="J15" s="11"/>
      <c r="K15" s="11"/>
      <c r="L15" s="11"/>
      <c r="M15" s="11"/>
      <c r="N15" s="30"/>
      <c r="O15" s="76">
        <f t="shared" si="0"/>
        <v>2</v>
      </c>
    </row>
    <row r="16" spans="1:15" ht="21" customHeight="1">
      <c r="A16" s="124"/>
      <c r="B16" s="102"/>
      <c r="C16" s="9" t="s">
        <v>45</v>
      </c>
      <c r="D16" s="10">
        <v>4</v>
      </c>
      <c r="E16" s="11"/>
      <c r="F16" s="11">
        <v>7</v>
      </c>
      <c r="G16" s="11"/>
      <c r="H16" s="11"/>
      <c r="I16" s="11"/>
      <c r="J16" s="11"/>
      <c r="K16" s="11"/>
      <c r="L16" s="11"/>
      <c r="M16" s="11"/>
      <c r="N16" s="30"/>
      <c r="O16" s="77">
        <f t="shared" si="0"/>
        <v>11</v>
      </c>
    </row>
    <row r="17" spans="1:15" ht="21" customHeight="1">
      <c r="A17" s="124"/>
      <c r="B17" s="102"/>
      <c r="C17" s="9" t="s">
        <v>46</v>
      </c>
      <c r="D17" s="10">
        <f>SUM(D15:D16)</f>
        <v>5</v>
      </c>
      <c r="E17" s="11">
        <v>0</v>
      </c>
      <c r="F17" s="11">
        <f>SUM(F15:F16)</f>
        <v>8</v>
      </c>
      <c r="G17" s="11"/>
      <c r="H17" s="11"/>
      <c r="I17" s="11"/>
      <c r="J17" s="11"/>
      <c r="K17" s="11"/>
      <c r="L17" s="11"/>
      <c r="M17" s="11"/>
      <c r="N17" s="30"/>
      <c r="O17" s="76">
        <f t="shared" si="0"/>
        <v>13</v>
      </c>
    </row>
    <row r="18" spans="1:15" ht="21" customHeight="1">
      <c r="A18" s="124"/>
      <c r="B18" s="102" t="s">
        <v>25</v>
      </c>
      <c r="C18" s="9" t="s">
        <v>44</v>
      </c>
      <c r="D18" s="10">
        <f aca="true" t="shared" si="1" ref="D18:F20">D9+D12+D15</f>
        <v>1195</v>
      </c>
      <c r="E18" s="10">
        <f t="shared" si="1"/>
        <v>706</v>
      </c>
      <c r="F18" s="10">
        <f t="shared" si="1"/>
        <v>413</v>
      </c>
      <c r="G18" s="10"/>
      <c r="H18" s="10"/>
      <c r="I18" s="10"/>
      <c r="J18" s="10"/>
      <c r="K18" s="10"/>
      <c r="L18" s="10">
        <f aca="true" t="shared" si="2" ref="L18:N20">L9+L12+L15</f>
        <v>0</v>
      </c>
      <c r="M18" s="10">
        <f t="shared" si="2"/>
        <v>0</v>
      </c>
      <c r="N18" s="52">
        <f t="shared" si="2"/>
        <v>0</v>
      </c>
      <c r="O18" s="77">
        <f t="shared" si="0"/>
        <v>2314</v>
      </c>
    </row>
    <row r="19" spans="1:15" ht="21" customHeight="1">
      <c r="A19" s="124"/>
      <c r="B19" s="102"/>
      <c r="C19" s="9" t="s">
        <v>45</v>
      </c>
      <c r="D19" s="10">
        <f t="shared" si="1"/>
        <v>119</v>
      </c>
      <c r="E19" s="10">
        <f t="shared" si="1"/>
        <v>27</v>
      </c>
      <c r="F19" s="10">
        <f t="shared" si="1"/>
        <v>82</v>
      </c>
      <c r="G19" s="10"/>
      <c r="H19" s="10"/>
      <c r="I19" s="10"/>
      <c r="J19" s="10"/>
      <c r="K19" s="10"/>
      <c r="L19" s="10">
        <f t="shared" si="2"/>
        <v>0</v>
      </c>
      <c r="M19" s="10">
        <f t="shared" si="2"/>
        <v>0</v>
      </c>
      <c r="N19" s="52">
        <f t="shared" si="2"/>
        <v>0</v>
      </c>
      <c r="O19" s="76">
        <f t="shared" si="0"/>
        <v>228</v>
      </c>
    </row>
    <row r="20" spans="1:15" ht="21" customHeight="1" thickBot="1">
      <c r="A20" s="125"/>
      <c r="B20" s="103"/>
      <c r="C20" s="12" t="s">
        <v>46</v>
      </c>
      <c r="D20" s="10">
        <f t="shared" si="1"/>
        <v>1314</v>
      </c>
      <c r="E20" s="10">
        <f t="shared" si="1"/>
        <v>733</v>
      </c>
      <c r="F20" s="10">
        <f t="shared" si="1"/>
        <v>495</v>
      </c>
      <c r="G20" s="10"/>
      <c r="H20" s="10"/>
      <c r="I20" s="10"/>
      <c r="J20" s="10"/>
      <c r="K20" s="10"/>
      <c r="L20" s="10">
        <f t="shared" si="2"/>
        <v>0</v>
      </c>
      <c r="M20" s="10">
        <f t="shared" si="2"/>
        <v>0</v>
      </c>
      <c r="N20" s="52">
        <f t="shared" si="2"/>
        <v>0</v>
      </c>
      <c r="O20" s="79">
        <f t="shared" si="0"/>
        <v>2542</v>
      </c>
    </row>
    <row r="21" spans="1:15" ht="21" customHeight="1">
      <c r="A21" s="123" t="s">
        <v>26</v>
      </c>
      <c r="B21" s="142" t="s">
        <v>43</v>
      </c>
      <c r="C21" s="6" t="s">
        <v>44</v>
      </c>
      <c r="D21" s="7">
        <v>6</v>
      </c>
      <c r="E21" s="8">
        <v>6</v>
      </c>
      <c r="F21" s="8">
        <v>1</v>
      </c>
      <c r="G21" s="8"/>
      <c r="H21" s="8"/>
      <c r="I21" s="8"/>
      <c r="J21" s="8"/>
      <c r="K21" s="8"/>
      <c r="L21" s="8"/>
      <c r="M21" s="8"/>
      <c r="N21" s="34"/>
      <c r="O21" s="75">
        <f t="shared" si="0"/>
        <v>13</v>
      </c>
    </row>
    <row r="22" spans="1:15" ht="21" customHeight="1">
      <c r="A22" s="124"/>
      <c r="B22" s="102"/>
      <c r="C22" s="9" t="s">
        <v>45</v>
      </c>
      <c r="D22" s="10"/>
      <c r="E22" s="11">
        <v>7</v>
      </c>
      <c r="F22" s="11"/>
      <c r="G22" s="11"/>
      <c r="H22" s="11"/>
      <c r="I22" s="11"/>
      <c r="J22" s="11"/>
      <c r="K22" s="11"/>
      <c r="L22" s="11"/>
      <c r="M22" s="11"/>
      <c r="N22" s="30"/>
      <c r="O22" s="76">
        <f t="shared" si="0"/>
        <v>7</v>
      </c>
    </row>
    <row r="23" spans="1:15" ht="21" customHeight="1">
      <c r="A23" s="124"/>
      <c r="B23" s="102"/>
      <c r="C23" s="9" t="s">
        <v>46</v>
      </c>
      <c r="D23" s="10">
        <f>SUM(D21:D22)</f>
        <v>6</v>
      </c>
      <c r="E23" s="10">
        <f>SUM(E21:E22)</f>
        <v>13</v>
      </c>
      <c r="F23" s="10">
        <f>SUM(F21:F22)</f>
        <v>1</v>
      </c>
      <c r="G23" s="10"/>
      <c r="H23" s="10"/>
      <c r="I23" s="10"/>
      <c r="J23" s="10"/>
      <c r="K23" s="10"/>
      <c r="L23" s="11"/>
      <c r="M23" s="11"/>
      <c r="N23" s="30"/>
      <c r="O23" s="77">
        <f t="shared" si="0"/>
        <v>20</v>
      </c>
    </row>
    <row r="24" spans="1:15" ht="21" customHeight="1">
      <c r="A24" s="124"/>
      <c r="B24" s="102" t="s">
        <v>47</v>
      </c>
      <c r="C24" s="9" t="s">
        <v>44</v>
      </c>
      <c r="D24" s="10">
        <v>19</v>
      </c>
      <c r="E24" s="11">
        <v>19</v>
      </c>
      <c r="F24" s="11">
        <v>7</v>
      </c>
      <c r="G24" s="11"/>
      <c r="H24" s="11"/>
      <c r="I24" s="11"/>
      <c r="J24" s="11"/>
      <c r="K24" s="11"/>
      <c r="L24" s="11"/>
      <c r="M24" s="11"/>
      <c r="N24" s="30"/>
      <c r="O24" s="76">
        <f t="shared" si="0"/>
        <v>45</v>
      </c>
    </row>
    <row r="25" spans="1:15" ht="21" customHeight="1">
      <c r="A25" s="124"/>
      <c r="B25" s="102"/>
      <c r="C25" s="9" t="s">
        <v>45</v>
      </c>
      <c r="D25" s="10"/>
      <c r="E25" s="11">
        <v>2</v>
      </c>
      <c r="F25" s="11"/>
      <c r="G25" s="11"/>
      <c r="H25" s="11"/>
      <c r="I25" s="11"/>
      <c r="J25" s="11"/>
      <c r="K25" s="11"/>
      <c r="L25" s="11"/>
      <c r="M25" s="11"/>
      <c r="N25" s="30"/>
      <c r="O25" s="77">
        <f t="shared" si="0"/>
        <v>2</v>
      </c>
    </row>
    <row r="26" spans="1:15" ht="21" customHeight="1">
      <c r="A26" s="124"/>
      <c r="B26" s="102"/>
      <c r="C26" s="9" t="s">
        <v>46</v>
      </c>
      <c r="D26" s="10">
        <f>SUM(D24:D25)</f>
        <v>19</v>
      </c>
      <c r="E26" s="10">
        <f>SUM(E24:E25)</f>
        <v>21</v>
      </c>
      <c r="F26" s="10">
        <f>SUM(F24:F25)</f>
        <v>7</v>
      </c>
      <c r="G26" s="10"/>
      <c r="H26" s="10"/>
      <c r="I26" s="10"/>
      <c r="J26" s="10"/>
      <c r="K26" s="10"/>
      <c r="L26" s="11"/>
      <c r="M26" s="11"/>
      <c r="N26" s="30"/>
      <c r="O26" s="76">
        <f t="shared" si="0"/>
        <v>47</v>
      </c>
    </row>
    <row r="27" spans="1:15" ht="21" customHeight="1">
      <c r="A27" s="124"/>
      <c r="B27" s="102" t="s">
        <v>25</v>
      </c>
      <c r="C27" s="9" t="s">
        <v>44</v>
      </c>
      <c r="D27" s="10">
        <f aca="true" t="shared" si="3" ref="D27:F29">D21+D24</f>
        <v>25</v>
      </c>
      <c r="E27" s="10">
        <f t="shared" si="3"/>
        <v>25</v>
      </c>
      <c r="F27" s="10">
        <f t="shared" si="3"/>
        <v>8</v>
      </c>
      <c r="G27" s="10"/>
      <c r="H27" s="10"/>
      <c r="I27" s="10"/>
      <c r="J27" s="10"/>
      <c r="K27" s="10"/>
      <c r="L27" s="10">
        <f aca="true" t="shared" si="4" ref="L27:N29">L21+L24</f>
        <v>0</v>
      </c>
      <c r="M27" s="10">
        <f t="shared" si="4"/>
        <v>0</v>
      </c>
      <c r="N27" s="52">
        <f t="shared" si="4"/>
        <v>0</v>
      </c>
      <c r="O27" s="77">
        <f t="shared" si="0"/>
        <v>58</v>
      </c>
    </row>
    <row r="28" spans="1:15" ht="21" customHeight="1">
      <c r="A28" s="124"/>
      <c r="B28" s="102"/>
      <c r="C28" s="9" t="s">
        <v>45</v>
      </c>
      <c r="D28" s="10">
        <f t="shared" si="3"/>
        <v>0</v>
      </c>
      <c r="E28" s="10">
        <f t="shared" si="3"/>
        <v>9</v>
      </c>
      <c r="F28" s="10">
        <f t="shared" si="3"/>
        <v>0</v>
      </c>
      <c r="G28" s="10"/>
      <c r="H28" s="10"/>
      <c r="I28" s="10"/>
      <c r="J28" s="10"/>
      <c r="K28" s="10"/>
      <c r="L28" s="10">
        <f t="shared" si="4"/>
        <v>0</v>
      </c>
      <c r="M28" s="10">
        <f t="shared" si="4"/>
        <v>0</v>
      </c>
      <c r="N28" s="52">
        <f t="shared" si="4"/>
        <v>0</v>
      </c>
      <c r="O28" s="76">
        <f t="shared" si="0"/>
        <v>9</v>
      </c>
    </row>
    <row r="29" spans="1:15" ht="21" customHeight="1" thickBot="1">
      <c r="A29" s="125"/>
      <c r="B29" s="103"/>
      <c r="C29" s="12" t="s">
        <v>46</v>
      </c>
      <c r="D29" s="10">
        <f t="shared" si="3"/>
        <v>25</v>
      </c>
      <c r="E29" s="10">
        <f t="shared" si="3"/>
        <v>34</v>
      </c>
      <c r="F29" s="10">
        <f t="shared" si="3"/>
        <v>8</v>
      </c>
      <c r="G29" s="10"/>
      <c r="H29" s="10"/>
      <c r="I29" s="10"/>
      <c r="J29" s="10"/>
      <c r="K29" s="10"/>
      <c r="L29" s="10">
        <f t="shared" si="4"/>
        <v>0</v>
      </c>
      <c r="M29" s="10">
        <f t="shared" si="4"/>
        <v>0</v>
      </c>
      <c r="N29" s="52">
        <f t="shared" si="4"/>
        <v>0</v>
      </c>
      <c r="O29" s="79">
        <f t="shared" si="0"/>
        <v>67</v>
      </c>
    </row>
    <row r="30" spans="1:15" ht="21" customHeight="1">
      <c r="A30" s="123" t="s">
        <v>27</v>
      </c>
      <c r="B30" s="142" t="s">
        <v>43</v>
      </c>
      <c r="C30" s="6" t="s">
        <v>44</v>
      </c>
      <c r="D30" s="7">
        <v>1632</v>
      </c>
      <c r="E30" s="8">
        <v>1101</v>
      </c>
      <c r="F30" s="8">
        <v>829</v>
      </c>
      <c r="G30" s="8"/>
      <c r="H30" s="8"/>
      <c r="I30" s="8"/>
      <c r="J30" s="8"/>
      <c r="K30" s="8"/>
      <c r="L30" s="8"/>
      <c r="M30" s="8"/>
      <c r="N30" s="34"/>
      <c r="O30" s="75">
        <f t="shared" si="0"/>
        <v>3562</v>
      </c>
    </row>
    <row r="31" spans="1:15" ht="21" customHeight="1">
      <c r="A31" s="124"/>
      <c r="B31" s="102"/>
      <c r="C31" s="9" t="s">
        <v>45</v>
      </c>
      <c r="D31" s="10">
        <v>1</v>
      </c>
      <c r="E31" s="11">
        <v>1</v>
      </c>
      <c r="F31" s="11"/>
      <c r="G31" s="11"/>
      <c r="H31" s="11"/>
      <c r="I31" s="11"/>
      <c r="J31" s="11"/>
      <c r="K31" s="11"/>
      <c r="L31" s="11"/>
      <c r="M31" s="11"/>
      <c r="N31" s="30"/>
      <c r="O31" s="76">
        <f t="shared" si="0"/>
        <v>2</v>
      </c>
    </row>
    <row r="32" spans="1:15" ht="21" customHeight="1">
      <c r="A32" s="124"/>
      <c r="B32" s="102"/>
      <c r="C32" s="9" t="s">
        <v>46</v>
      </c>
      <c r="D32" s="10">
        <f>SUM(D30:D31)</f>
        <v>1633</v>
      </c>
      <c r="E32" s="11">
        <f>SUM(E30:E31)</f>
        <v>1102</v>
      </c>
      <c r="F32" s="11">
        <f>SUM(F30:F31)</f>
        <v>829</v>
      </c>
      <c r="G32" s="11"/>
      <c r="H32" s="11"/>
      <c r="I32" s="11"/>
      <c r="J32" s="11"/>
      <c r="K32" s="11"/>
      <c r="L32" s="11"/>
      <c r="M32" s="11"/>
      <c r="N32" s="30"/>
      <c r="O32" s="79">
        <f t="shared" si="0"/>
        <v>3564</v>
      </c>
    </row>
    <row r="33" spans="1:15" ht="21" customHeight="1">
      <c r="A33" s="124"/>
      <c r="B33" s="102" t="s">
        <v>47</v>
      </c>
      <c r="C33" s="9" t="s">
        <v>44</v>
      </c>
      <c r="D33" s="10">
        <v>3100</v>
      </c>
      <c r="E33" s="11">
        <v>2193</v>
      </c>
      <c r="F33" s="11">
        <v>1638</v>
      </c>
      <c r="G33" s="11"/>
      <c r="H33" s="11"/>
      <c r="I33" s="11"/>
      <c r="J33" s="11"/>
      <c r="K33" s="11"/>
      <c r="L33" s="11"/>
      <c r="M33" s="11"/>
      <c r="N33" s="30"/>
      <c r="O33" s="76">
        <f t="shared" si="0"/>
        <v>6931</v>
      </c>
    </row>
    <row r="34" spans="1:15" ht="21" customHeight="1">
      <c r="A34" s="124"/>
      <c r="B34" s="102"/>
      <c r="C34" s="9" t="s">
        <v>45</v>
      </c>
      <c r="D34" s="10">
        <v>15</v>
      </c>
      <c r="E34" s="11">
        <v>11</v>
      </c>
      <c r="F34" s="11">
        <v>10</v>
      </c>
      <c r="G34" s="11"/>
      <c r="H34" s="11"/>
      <c r="I34" s="11"/>
      <c r="J34" s="11"/>
      <c r="K34" s="11"/>
      <c r="L34" s="11"/>
      <c r="M34" s="11"/>
      <c r="N34" s="30"/>
      <c r="O34" s="77">
        <f t="shared" si="0"/>
        <v>36</v>
      </c>
    </row>
    <row r="35" spans="1:15" ht="21" customHeight="1">
      <c r="A35" s="124"/>
      <c r="B35" s="102"/>
      <c r="C35" s="9" t="s">
        <v>46</v>
      </c>
      <c r="D35" s="10">
        <f>SUM(D33:D34)</f>
        <v>3115</v>
      </c>
      <c r="E35" s="11">
        <f>SUM(E33:E34)</f>
        <v>2204</v>
      </c>
      <c r="F35" s="11">
        <f>SUM(F33:F34)</f>
        <v>1648</v>
      </c>
      <c r="G35" s="11"/>
      <c r="H35" s="11"/>
      <c r="I35" s="11"/>
      <c r="J35" s="11"/>
      <c r="K35" s="11"/>
      <c r="L35" s="11"/>
      <c r="M35" s="11"/>
      <c r="N35" s="30"/>
      <c r="O35" s="76">
        <f t="shared" si="0"/>
        <v>6967</v>
      </c>
    </row>
    <row r="36" spans="1:15" ht="21" customHeight="1">
      <c r="A36" s="124"/>
      <c r="B36" s="102" t="s">
        <v>25</v>
      </c>
      <c r="C36" s="9" t="s">
        <v>44</v>
      </c>
      <c r="D36" s="10">
        <f aca="true" t="shared" si="5" ref="D36:F38">D30+D33</f>
        <v>4732</v>
      </c>
      <c r="E36" s="10">
        <f t="shared" si="5"/>
        <v>3294</v>
      </c>
      <c r="F36" s="10">
        <f t="shared" si="5"/>
        <v>2467</v>
      </c>
      <c r="G36" s="10"/>
      <c r="H36" s="10"/>
      <c r="I36" s="10"/>
      <c r="J36" s="10"/>
      <c r="K36" s="10"/>
      <c r="L36" s="10">
        <f aca="true" t="shared" si="6" ref="L36:N38">L30+L33</f>
        <v>0</v>
      </c>
      <c r="M36" s="10">
        <f t="shared" si="6"/>
        <v>0</v>
      </c>
      <c r="N36" s="52">
        <f t="shared" si="6"/>
        <v>0</v>
      </c>
      <c r="O36" s="77">
        <f t="shared" si="0"/>
        <v>10493</v>
      </c>
    </row>
    <row r="37" spans="1:15" ht="21" customHeight="1">
      <c r="A37" s="124"/>
      <c r="B37" s="102"/>
      <c r="C37" s="9" t="s">
        <v>45</v>
      </c>
      <c r="D37" s="10">
        <f t="shared" si="5"/>
        <v>16</v>
      </c>
      <c r="E37" s="10">
        <f t="shared" si="5"/>
        <v>12</v>
      </c>
      <c r="F37" s="10">
        <f t="shared" si="5"/>
        <v>10</v>
      </c>
      <c r="G37" s="10"/>
      <c r="H37" s="10"/>
      <c r="I37" s="10"/>
      <c r="J37" s="10"/>
      <c r="K37" s="10"/>
      <c r="L37" s="10">
        <f t="shared" si="6"/>
        <v>0</v>
      </c>
      <c r="M37" s="10">
        <f t="shared" si="6"/>
        <v>0</v>
      </c>
      <c r="N37" s="52">
        <f t="shared" si="6"/>
        <v>0</v>
      </c>
      <c r="O37" s="76">
        <f t="shared" si="0"/>
        <v>38</v>
      </c>
    </row>
    <row r="38" spans="1:15" ht="21" customHeight="1" thickBot="1">
      <c r="A38" s="125"/>
      <c r="B38" s="103"/>
      <c r="C38" s="12" t="s">
        <v>46</v>
      </c>
      <c r="D38" s="10">
        <f t="shared" si="5"/>
        <v>4748</v>
      </c>
      <c r="E38" s="10">
        <f t="shared" si="5"/>
        <v>3306</v>
      </c>
      <c r="F38" s="10">
        <f t="shared" si="5"/>
        <v>2477</v>
      </c>
      <c r="G38" s="10"/>
      <c r="H38" s="10"/>
      <c r="I38" s="10"/>
      <c r="J38" s="10"/>
      <c r="K38" s="10"/>
      <c r="L38" s="10">
        <f t="shared" si="6"/>
        <v>0</v>
      </c>
      <c r="M38" s="10">
        <f t="shared" si="6"/>
        <v>0</v>
      </c>
      <c r="N38" s="52">
        <f t="shared" si="6"/>
        <v>0</v>
      </c>
      <c r="O38" s="79">
        <f t="shared" si="0"/>
        <v>10531</v>
      </c>
    </row>
    <row r="39" spans="1:15" ht="21" customHeight="1">
      <c r="A39" s="126" t="s">
        <v>49</v>
      </c>
      <c r="B39" s="127"/>
      <c r="C39" s="6" t="s">
        <v>44</v>
      </c>
      <c r="D39" s="7">
        <v>212</v>
      </c>
      <c r="E39" s="8">
        <v>120</v>
      </c>
      <c r="F39" s="8">
        <v>86</v>
      </c>
      <c r="G39" s="8"/>
      <c r="H39" s="8"/>
      <c r="I39" s="8"/>
      <c r="J39" s="8"/>
      <c r="K39" s="8"/>
      <c r="L39" s="8"/>
      <c r="M39" s="8"/>
      <c r="N39" s="34"/>
      <c r="O39" s="75">
        <f t="shared" si="0"/>
        <v>418</v>
      </c>
    </row>
    <row r="40" spans="1:15" ht="21" customHeight="1">
      <c r="A40" s="128"/>
      <c r="B40" s="129"/>
      <c r="C40" s="9" t="s">
        <v>45</v>
      </c>
      <c r="D40" s="10">
        <v>45</v>
      </c>
      <c r="E40" s="11">
        <v>5</v>
      </c>
      <c r="F40" s="11">
        <v>8</v>
      </c>
      <c r="G40" s="11"/>
      <c r="H40" s="11"/>
      <c r="I40" s="11"/>
      <c r="J40" s="11"/>
      <c r="K40" s="11"/>
      <c r="L40" s="11"/>
      <c r="M40" s="11"/>
      <c r="N40" s="30"/>
      <c r="O40" s="76">
        <f t="shared" si="0"/>
        <v>58</v>
      </c>
    </row>
    <row r="41" spans="1:15" ht="21" customHeight="1" thickBot="1">
      <c r="A41" s="130"/>
      <c r="B41" s="131"/>
      <c r="C41" s="12" t="s">
        <v>46</v>
      </c>
      <c r="D41" s="13">
        <f>SUM(D39:D40)</f>
        <v>257</v>
      </c>
      <c r="E41" s="42">
        <f>SUM(E39:E40)</f>
        <v>125</v>
      </c>
      <c r="F41" s="42">
        <f>SUM(F39:F40)</f>
        <v>94</v>
      </c>
      <c r="G41" s="42"/>
      <c r="H41" s="42"/>
      <c r="I41" s="42"/>
      <c r="J41" s="42"/>
      <c r="K41" s="42"/>
      <c r="L41" s="42"/>
      <c r="M41" s="42"/>
      <c r="N41" s="53"/>
      <c r="O41" s="79">
        <f t="shared" si="0"/>
        <v>476</v>
      </c>
    </row>
    <row r="42" spans="1:15" ht="21" customHeight="1">
      <c r="A42" s="126" t="s">
        <v>50</v>
      </c>
      <c r="B42" s="127"/>
      <c r="C42" s="6" t="s">
        <v>44</v>
      </c>
      <c r="D42" s="7">
        <v>74</v>
      </c>
      <c r="E42" s="8">
        <v>43</v>
      </c>
      <c r="F42" s="8">
        <v>45</v>
      </c>
      <c r="G42" s="8"/>
      <c r="H42" s="8"/>
      <c r="I42" s="8"/>
      <c r="J42" s="8"/>
      <c r="K42" s="8"/>
      <c r="L42" s="8"/>
      <c r="M42" s="8"/>
      <c r="N42" s="34"/>
      <c r="O42" s="75">
        <f t="shared" si="0"/>
        <v>162</v>
      </c>
    </row>
    <row r="43" spans="1:15" ht="21" customHeight="1">
      <c r="A43" s="128"/>
      <c r="B43" s="129"/>
      <c r="C43" s="9" t="s">
        <v>45</v>
      </c>
      <c r="D43" s="10"/>
      <c r="E43" s="11"/>
      <c r="F43" s="11"/>
      <c r="G43" s="11"/>
      <c r="H43" s="11"/>
      <c r="I43" s="11"/>
      <c r="J43" s="11"/>
      <c r="K43" s="11"/>
      <c r="L43" s="11"/>
      <c r="M43" s="11"/>
      <c r="N43" s="30"/>
      <c r="O43" s="76">
        <f t="shared" si="0"/>
        <v>0</v>
      </c>
    </row>
    <row r="44" spans="1:15" ht="21" customHeight="1" thickBot="1">
      <c r="A44" s="130"/>
      <c r="B44" s="131"/>
      <c r="C44" s="12" t="s">
        <v>46</v>
      </c>
      <c r="D44" s="13">
        <f>SUM(D42:D43)</f>
        <v>74</v>
      </c>
      <c r="E44" s="13">
        <f>SUM(E42:E43)</f>
        <v>43</v>
      </c>
      <c r="F44" s="13">
        <f>SUM(F42:F43)</f>
        <v>45</v>
      </c>
      <c r="G44" s="13"/>
      <c r="H44" s="13"/>
      <c r="I44" s="13"/>
      <c r="J44" s="13"/>
      <c r="K44" s="13"/>
      <c r="L44" s="42"/>
      <c r="M44" s="42"/>
      <c r="N44" s="53"/>
      <c r="O44" s="79">
        <f t="shared" si="0"/>
        <v>162</v>
      </c>
    </row>
    <row r="45" spans="1:15" ht="21" customHeight="1" thickBot="1">
      <c r="A45" s="95" t="s">
        <v>51</v>
      </c>
      <c r="B45" s="96"/>
      <c r="C45" s="97"/>
      <c r="D45" s="14">
        <f>SUM(D44+D41+D38+D29+D20)</f>
        <v>6418</v>
      </c>
      <c r="E45" s="15">
        <f>SUM(E44+E41+E38+E29+E20)</f>
        <v>4241</v>
      </c>
      <c r="F45" s="15">
        <f>SUM(F44+F41+F38+F29+F20)</f>
        <v>3119</v>
      </c>
      <c r="G45" s="15"/>
      <c r="H45" s="15"/>
      <c r="I45" s="15"/>
      <c r="J45" s="15"/>
      <c r="K45" s="15"/>
      <c r="L45" s="15"/>
      <c r="M45" s="15"/>
      <c r="N45" s="37"/>
      <c r="O45" s="84">
        <f t="shared" si="0"/>
        <v>13778</v>
      </c>
    </row>
    <row r="46" spans="1:15" ht="21" customHeight="1" thickBot="1">
      <c r="A46" s="95" t="s">
        <v>31</v>
      </c>
      <c r="B46" s="96"/>
      <c r="C46" s="97"/>
      <c r="D46" s="14">
        <v>102</v>
      </c>
      <c r="E46" s="15">
        <v>51</v>
      </c>
      <c r="F46" s="15">
        <v>65</v>
      </c>
      <c r="G46" s="15"/>
      <c r="H46" s="15"/>
      <c r="I46" s="15"/>
      <c r="J46" s="15"/>
      <c r="K46" s="15"/>
      <c r="L46" s="15"/>
      <c r="M46" s="15"/>
      <c r="N46" s="37"/>
      <c r="O46" s="84">
        <f t="shared" si="0"/>
        <v>218</v>
      </c>
    </row>
    <row r="47" spans="1:15" ht="21" customHeight="1" thickBot="1">
      <c r="A47" s="95" t="s">
        <v>52</v>
      </c>
      <c r="B47" s="96"/>
      <c r="C47" s="97"/>
      <c r="D47" s="14">
        <f>SUM(D45:D46)</f>
        <v>6520</v>
      </c>
      <c r="E47" s="15">
        <f>SUM(E45:E46)</f>
        <v>4292</v>
      </c>
      <c r="F47" s="15">
        <f>SUM(F45:F46)</f>
        <v>3184</v>
      </c>
      <c r="G47" s="15"/>
      <c r="H47" s="15"/>
      <c r="I47" s="15"/>
      <c r="J47" s="15"/>
      <c r="K47" s="15"/>
      <c r="L47" s="15"/>
      <c r="M47" s="15"/>
      <c r="N47" s="37"/>
      <c r="O47" s="84">
        <f t="shared" si="0"/>
        <v>13996</v>
      </c>
    </row>
    <row r="48" spans="1:15" ht="21" customHeight="1">
      <c r="A48" s="92" t="s">
        <v>33</v>
      </c>
      <c r="B48" s="132" t="s">
        <v>53</v>
      </c>
      <c r="C48" s="16" t="s">
        <v>54</v>
      </c>
      <c r="D48" s="17">
        <v>3033</v>
      </c>
      <c r="E48" s="18">
        <v>2065</v>
      </c>
      <c r="F48" s="18">
        <v>1651</v>
      </c>
      <c r="G48" s="18"/>
      <c r="H48" s="18"/>
      <c r="I48" s="18"/>
      <c r="J48" s="18"/>
      <c r="K48" s="18"/>
      <c r="L48" s="18"/>
      <c r="M48" s="18"/>
      <c r="N48" s="32"/>
      <c r="O48" s="75">
        <f t="shared" si="0"/>
        <v>6749</v>
      </c>
    </row>
    <row r="49" spans="1:15" ht="21" customHeight="1">
      <c r="A49" s="93"/>
      <c r="B49" s="129"/>
      <c r="C49" s="9" t="s">
        <v>55</v>
      </c>
      <c r="D49" s="10">
        <v>2198</v>
      </c>
      <c r="E49" s="11">
        <v>1436</v>
      </c>
      <c r="F49" s="11">
        <v>1355</v>
      </c>
      <c r="G49" s="11"/>
      <c r="H49" s="11"/>
      <c r="I49" s="11"/>
      <c r="J49" s="11"/>
      <c r="K49" s="11"/>
      <c r="L49" s="11"/>
      <c r="M49" s="11"/>
      <c r="N49" s="30"/>
      <c r="O49" s="80">
        <f t="shared" si="0"/>
        <v>4989</v>
      </c>
    </row>
    <row r="50" spans="1:15" ht="21" customHeight="1">
      <c r="A50" s="93"/>
      <c r="B50" s="129"/>
      <c r="C50" s="9" t="s">
        <v>46</v>
      </c>
      <c r="D50" s="10">
        <f>SUM(D48:D49)</f>
        <v>5231</v>
      </c>
      <c r="E50" s="10">
        <f>SUM(E48:E49)</f>
        <v>3501</v>
      </c>
      <c r="F50" s="10">
        <f>SUM(F48:F49)</f>
        <v>3006</v>
      </c>
      <c r="G50" s="10"/>
      <c r="H50" s="10"/>
      <c r="I50" s="10"/>
      <c r="J50" s="10"/>
      <c r="K50" s="10"/>
      <c r="L50" s="10">
        <f>SUM(L48:L49)</f>
        <v>0</v>
      </c>
      <c r="M50" s="10">
        <f>SUM(M48:M49)</f>
        <v>0</v>
      </c>
      <c r="N50" s="52">
        <f>SUM(N48:N49)</f>
        <v>0</v>
      </c>
      <c r="O50" s="76">
        <f t="shared" si="0"/>
        <v>11738</v>
      </c>
    </row>
    <row r="51" spans="1:15" ht="21" customHeight="1">
      <c r="A51" s="93"/>
      <c r="B51" s="135" t="s">
        <v>37</v>
      </c>
      <c r="C51" s="136"/>
      <c r="D51" s="10">
        <v>17</v>
      </c>
      <c r="E51" s="11">
        <v>16</v>
      </c>
      <c r="F51" s="11">
        <v>11</v>
      </c>
      <c r="G51" s="11"/>
      <c r="H51" s="11"/>
      <c r="I51" s="11"/>
      <c r="J51" s="11"/>
      <c r="K51" s="11"/>
      <c r="L51" s="11"/>
      <c r="M51" s="11"/>
      <c r="N51" s="30"/>
      <c r="O51" s="79">
        <f t="shared" si="0"/>
        <v>44</v>
      </c>
    </row>
    <row r="52" spans="1:15" ht="21" customHeight="1" thickBot="1">
      <c r="A52" s="94"/>
      <c r="B52" s="137" t="s">
        <v>38</v>
      </c>
      <c r="C52" s="138"/>
      <c r="D52" s="19">
        <v>139</v>
      </c>
      <c r="E52" s="20">
        <v>81</v>
      </c>
      <c r="F52" s="20">
        <v>75</v>
      </c>
      <c r="G52" s="20"/>
      <c r="H52" s="20"/>
      <c r="I52" s="20"/>
      <c r="J52" s="20"/>
      <c r="K52" s="20"/>
      <c r="L52" s="20"/>
      <c r="M52" s="20"/>
      <c r="N52" s="38"/>
      <c r="O52" s="79">
        <f t="shared" si="0"/>
        <v>295</v>
      </c>
    </row>
    <row r="53" spans="1:15" ht="21" customHeight="1" thickBot="1">
      <c r="A53" s="120" t="s">
        <v>66</v>
      </c>
      <c r="B53" s="121"/>
      <c r="C53" s="122"/>
      <c r="D53" s="14">
        <f>SUM(D50:D52)</f>
        <v>5387</v>
      </c>
      <c r="E53" s="15">
        <f>SUM(E50:E52)</f>
        <v>3598</v>
      </c>
      <c r="F53" s="15">
        <f>SUM(F50:F52)</f>
        <v>3092</v>
      </c>
      <c r="G53" s="15"/>
      <c r="H53" s="15"/>
      <c r="I53" s="15"/>
      <c r="J53" s="15"/>
      <c r="K53" s="15"/>
      <c r="L53" s="15"/>
      <c r="M53" s="15"/>
      <c r="N53" s="37"/>
      <c r="O53" s="84">
        <f t="shared" si="0"/>
        <v>12077</v>
      </c>
    </row>
    <row r="54" spans="1:15" ht="23.25" customHeight="1" thickBot="1">
      <c r="A54" s="114" t="s">
        <v>144</v>
      </c>
      <c r="B54" s="115"/>
      <c r="C54" s="116"/>
      <c r="D54" s="82">
        <f>SUM(D47+D53)</f>
        <v>11907</v>
      </c>
      <c r="E54" s="83">
        <f>SUM(E47+E53)</f>
        <v>7890</v>
      </c>
      <c r="F54" s="83">
        <f>SUM(F53+F47)</f>
        <v>6276</v>
      </c>
      <c r="G54" s="83"/>
      <c r="H54" s="83"/>
      <c r="I54" s="83"/>
      <c r="J54" s="83"/>
      <c r="K54" s="83"/>
      <c r="L54" s="83"/>
      <c r="M54" s="83"/>
      <c r="N54" s="90"/>
      <c r="O54" s="81">
        <f t="shared" si="0"/>
        <v>26073</v>
      </c>
    </row>
  </sheetData>
  <mergeCells count="40">
    <mergeCell ref="H5:H8"/>
    <mergeCell ref="I5:I8"/>
    <mergeCell ref="M5:M8"/>
    <mergeCell ref="N5:N8"/>
    <mergeCell ref="O5:O8"/>
    <mergeCell ref="A54:C54"/>
    <mergeCell ref="E5:E8"/>
    <mergeCell ref="G5:G8"/>
    <mergeCell ref="J5:J8"/>
    <mergeCell ref="D5:D8"/>
    <mergeCell ref="F5:F8"/>
    <mergeCell ref="L5:L8"/>
    <mergeCell ref="A5:C5"/>
    <mergeCell ref="A6:A8"/>
    <mergeCell ref="B6:B8"/>
    <mergeCell ref="C6:C8"/>
    <mergeCell ref="K5:K8"/>
    <mergeCell ref="A53:C53"/>
    <mergeCell ref="A9:A20"/>
    <mergeCell ref="A39:B41"/>
    <mergeCell ref="B48:B50"/>
    <mergeCell ref="A48:A52"/>
    <mergeCell ref="A47:C47"/>
    <mergeCell ref="B51:C51"/>
    <mergeCell ref="B52:C52"/>
    <mergeCell ref="A42:B44"/>
    <mergeCell ref="A45:C45"/>
    <mergeCell ref="A46:C46"/>
    <mergeCell ref="B33:B35"/>
    <mergeCell ref="B36:B38"/>
    <mergeCell ref="A21:A29"/>
    <mergeCell ref="A30:A38"/>
    <mergeCell ref="B21:B23"/>
    <mergeCell ref="B24:B26"/>
    <mergeCell ref="B27:B29"/>
    <mergeCell ref="B30:B32"/>
    <mergeCell ref="B9:B11"/>
    <mergeCell ref="B12:B14"/>
    <mergeCell ref="B15:B17"/>
    <mergeCell ref="B18:B20"/>
  </mergeCells>
  <printOptions/>
  <pageMargins left="0.3937007874015748" right="0.3937007874015748" top="0.5905511811023623" bottom="0.1968503937007874" header="0.5118110236220472" footer="0.5118110236220472"/>
  <pageSetup horizontalDpi="300" verticalDpi="3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O54"/>
  <sheetViews>
    <sheetView showZeros="0" workbookViewId="0" topLeftCell="A1">
      <selection activeCell="D9" sqref="D9"/>
    </sheetView>
  </sheetViews>
  <sheetFormatPr defaultColWidth="9.00390625" defaultRowHeight="13.5"/>
  <cols>
    <col min="1" max="1" width="4.00390625" style="1" customWidth="1"/>
    <col min="2" max="2" width="7.25390625" style="1" customWidth="1"/>
    <col min="3" max="3" width="9.00390625" style="1" customWidth="1"/>
    <col min="4" max="15" width="9.50390625" style="1" customWidth="1"/>
    <col min="16" max="16384" width="9.00390625" style="1" customWidth="1"/>
  </cols>
  <sheetData>
    <row r="1" ht="15" customHeight="1"/>
    <row r="2" spans="1:6" ht="15" customHeight="1">
      <c r="A2" s="21"/>
      <c r="B2" s="21"/>
      <c r="C2" s="21"/>
      <c r="D2" s="21"/>
      <c r="E2" s="22"/>
      <c r="F2" s="1" t="s">
        <v>39</v>
      </c>
    </row>
    <row r="3" spans="1:15" ht="15" customHeight="1">
      <c r="A3" s="47" t="s">
        <v>113</v>
      </c>
      <c r="C3" s="48"/>
      <c r="D3" s="54"/>
      <c r="L3" s="51"/>
      <c r="M3" s="51"/>
      <c r="N3" s="51"/>
      <c r="O3" s="23"/>
    </row>
    <row r="4" spans="12:15" ht="15" customHeight="1" thickBot="1">
      <c r="L4" s="24"/>
      <c r="M4" s="24"/>
      <c r="N4" s="24"/>
      <c r="O4" s="24"/>
    </row>
    <row r="5" spans="1:15" ht="48" customHeight="1">
      <c r="A5" s="98" t="s">
        <v>114</v>
      </c>
      <c r="B5" s="99"/>
      <c r="C5" s="100"/>
      <c r="D5" s="158" t="s">
        <v>115</v>
      </c>
      <c r="E5" s="139" t="s">
        <v>116</v>
      </c>
      <c r="F5" s="139" t="s">
        <v>117</v>
      </c>
      <c r="G5" s="139"/>
      <c r="H5" s="139"/>
      <c r="I5" s="139"/>
      <c r="J5" s="139"/>
      <c r="K5" s="139"/>
      <c r="L5" s="139"/>
      <c r="M5" s="139"/>
      <c r="N5" s="146"/>
      <c r="O5" s="151" t="s">
        <v>148</v>
      </c>
    </row>
    <row r="6" spans="1:15" ht="13.5">
      <c r="A6" s="93" t="s">
        <v>40</v>
      </c>
      <c r="B6" s="102" t="s">
        <v>41</v>
      </c>
      <c r="C6" s="133" t="s">
        <v>42</v>
      </c>
      <c r="D6" s="159"/>
      <c r="E6" s="156"/>
      <c r="F6" s="156"/>
      <c r="G6" s="156"/>
      <c r="H6" s="149"/>
      <c r="I6" s="149"/>
      <c r="J6" s="156"/>
      <c r="K6" s="156"/>
      <c r="L6" s="156"/>
      <c r="M6" s="175"/>
      <c r="N6" s="147"/>
      <c r="O6" s="152"/>
    </row>
    <row r="7" spans="1:15" ht="13.5">
      <c r="A7" s="93"/>
      <c r="B7" s="102"/>
      <c r="C7" s="133"/>
      <c r="D7" s="159"/>
      <c r="E7" s="156"/>
      <c r="F7" s="156"/>
      <c r="G7" s="156"/>
      <c r="H7" s="149"/>
      <c r="I7" s="149"/>
      <c r="J7" s="156"/>
      <c r="K7" s="156"/>
      <c r="L7" s="156"/>
      <c r="M7" s="175"/>
      <c r="N7" s="147"/>
      <c r="O7" s="152"/>
    </row>
    <row r="8" spans="1:15" ht="18.75" customHeight="1" thickBot="1">
      <c r="A8" s="101"/>
      <c r="B8" s="103"/>
      <c r="C8" s="134"/>
      <c r="D8" s="160"/>
      <c r="E8" s="157"/>
      <c r="F8" s="157"/>
      <c r="G8" s="157"/>
      <c r="H8" s="150"/>
      <c r="I8" s="150"/>
      <c r="J8" s="157"/>
      <c r="K8" s="157"/>
      <c r="L8" s="157"/>
      <c r="M8" s="176"/>
      <c r="N8" s="148"/>
      <c r="O8" s="152"/>
    </row>
    <row r="9" spans="1:15" ht="21" customHeight="1">
      <c r="A9" s="123" t="s">
        <v>18</v>
      </c>
      <c r="B9" s="142" t="s">
        <v>43</v>
      </c>
      <c r="C9" s="6" t="s">
        <v>44</v>
      </c>
      <c r="D9" s="7">
        <v>307</v>
      </c>
      <c r="E9" s="8">
        <v>401</v>
      </c>
      <c r="F9" s="8">
        <v>316</v>
      </c>
      <c r="G9" s="8"/>
      <c r="H9" s="8"/>
      <c r="I9" s="8"/>
      <c r="J9" s="8"/>
      <c r="K9" s="8"/>
      <c r="L9" s="8"/>
      <c r="M9" s="34"/>
      <c r="N9" s="34"/>
      <c r="O9" s="84">
        <f aca="true" t="shared" si="0" ref="O9:O54">SUM(D9:N9)</f>
        <v>1024</v>
      </c>
    </row>
    <row r="10" spans="1:15" ht="21" customHeight="1">
      <c r="A10" s="124"/>
      <c r="B10" s="102"/>
      <c r="C10" s="9" t="s">
        <v>45</v>
      </c>
      <c r="D10" s="10">
        <v>95</v>
      </c>
      <c r="E10" s="11">
        <v>105</v>
      </c>
      <c r="F10" s="11">
        <v>42</v>
      </c>
      <c r="G10" s="11"/>
      <c r="H10" s="11"/>
      <c r="I10" s="11"/>
      <c r="J10" s="11"/>
      <c r="K10" s="11"/>
      <c r="L10" s="11"/>
      <c r="M10" s="30"/>
      <c r="N10" s="30"/>
      <c r="O10" s="76">
        <f t="shared" si="0"/>
        <v>242</v>
      </c>
    </row>
    <row r="11" spans="1:15" ht="21" customHeight="1">
      <c r="A11" s="124"/>
      <c r="B11" s="102"/>
      <c r="C11" s="9" t="s">
        <v>46</v>
      </c>
      <c r="D11" s="10">
        <f>SUM(D9:D10)</f>
        <v>402</v>
      </c>
      <c r="E11" s="11">
        <f>SUM(E9:E10)</f>
        <v>506</v>
      </c>
      <c r="F11" s="11">
        <f>SUM(F9:F10)</f>
        <v>358</v>
      </c>
      <c r="G11" s="11"/>
      <c r="H11" s="11"/>
      <c r="I11" s="11"/>
      <c r="J11" s="11"/>
      <c r="K11" s="11"/>
      <c r="L11" s="11"/>
      <c r="M11" s="30"/>
      <c r="N11" s="30"/>
      <c r="O11" s="76">
        <f t="shared" si="0"/>
        <v>1266</v>
      </c>
    </row>
    <row r="12" spans="1:15" ht="21" customHeight="1">
      <c r="A12" s="124"/>
      <c r="B12" s="102" t="s">
        <v>47</v>
      </c>
      <c r="C12" s="9" t="s">
        <v>44</v>
      </c>
      <c r="D12" s="10">
        <v>690</v>
      </c>
      <c r="E12" s="11">
        <v>758</v>
      </c>
      <c r="F12" s="11">
        <v>622</v>
      </c>
      <c r="G12" s="11"/>
      <c r="H12" s="11"/>
      <c r="I12" s="11"/>
      <c r="J12" s="11"/>
      <c r="K12" s="11"/>
      <c r="L12" s="11"/>
      <c r="M12" s="30"/>
      <c r="N12" s="30"/>
      <c r="O12" s="76">
        <f t="shared" si="0"/>
        <v>2070</v>
      </c>
    </row>
    <row r="13" spans="1:15" ht="21" customHeight="1">
      <c r="A13" s="124"/>
      <c r="B13" s="102"/>
      <c r="C13" s="9" t="s">
        <v>45</v>
      </c>
      <c r="D13" s="10">
        <v>2</v>
      </c>
      <c r="E13" s="11">
        <v>12</v>
      </c>
      <c r="F13" s="11">
        <v>4</v>
      </c>
      <c r="G13" s="11"/>
      <c r="H13" s="11"/>
      <c r="I13" s="11"/>
      <c r="J13" s="11"/>
      <c r="K13" s="11"/>
      <c r="L13" s="11"/>
      <c r="M13" s="30"/>
      <c r="N13" s="30"/>
      <c r="O13" s="76">
        <f t="shared" si="0"/>
        <v>18</v>
      </c>
    </row>
    <row r="14" spans="1:15" ht="21" customHeight="1">
      <c r="A14" s="124"/>
      <c r="B14" s="102"/>
      <c r="C14" s="9" t="s">
        <v>46</v>
      </c>
      <c r="D14" s="10">
        <f>SUM(D12:D13)</f>
        <v>692</v>
      </c>
      <c r="E14" s="11">
        <f>SUM(E12:E13)</f>
        <v>770</v>
      </c>
      <c r="F14" s="11">
        <f>SUM(F12:F13)</f>
        <v>626</v>
      </c>
      <c r="G14" s="11"/>
      <c r="H14" s="11"/>
      <c r="I14" s="11"/>
      <c r="J14" s="11"/>
      <c r="K14" s="11"/>
      <c r="L14" s="11"/>
      <c r="M14" s="30"/>
      <c r="N14" s="30"/>
      <c r="O14" s="76">
        <f t="shared" si="0"/>
        <v>2088</v>
      </c>
    </row>
    <row r="15" spans="1:15" ht="21" customHeight="1">
      <c r="A15" s="124"/>
      <c r="B15" s="102" t="s">
        <v>48</v>
      </c>
      <c r="C15" s="9" t="s">
        <v>44</v>
      </c>
      <c r="D15" s="10"/>
      <c r="E15" s="11">
        <v>3</v>
      </c>
      <c r="F15" s="11"/>
      <c r="G15" s="11"/>
      <c r="H15" s="11"/>
      <c r="I15" s="11"/>
      <c r="J15" s="11"/>
      <c r="K15" s="11"/>
      <c r="L15" s="11"/>
      <c r="M15" s="30"/>
      <c r="N15" s="39"/>
      <c r="O15" s="76">
        <f t="shared" si="0"/>
        <v>3</v>
      </c>
    </row>
    <row r="16" spans="1:15" ht="21" customHeight="1">
      <c r="A16" s="124"/>
      <c r="B16" s="102"/>
      <c r="C16" s="9" t="s">
        <v>45</v>
      </c>
      <c r="D16" s="10"/>
      <c r="E16" s="11">
        <v>1</v>
      </c>
      <c r="F16" s="11">
        <v>2</v>
      </c>
      <c r="G16" s="11"/>
      <c r="H16" s="11"/>
      <c r="I16" s="11"/>
      <c r="J16" s="11"/>
      <c r="K16" s="11"/>
      <c r="L16" s="11"/>
      <c r="M16" s="30"/>
      <c r="N16" s="39"/>
      <c r="O16" s="76">
        <f t="shared" si="0"/>
        <v>3</v>
      </c>
    </row>
    <row r="17" spans="1:15" ht="21" customHeight="1">
      <c r="A17" s="124"/>
      <c r="B17" s="102"/>
      <c r="C17" s="9" t="s">
        <v>46</v>
      </c>
      <c r="D17" s="10">
        <f>SUM(D15:D16)</f>
        <v>0</v>
      </c>
      <c r="E17" s="11">
        <f>SUM(E15:E16)</f>
        <v>4</v>
      </c>
      <c r="F17" s="10">
        <f>SUM(F15:F16)</f>
        <v>2</v>
      </c>
      <c r="G17" s="11"/>
      <c r="H17" s="11"/>
      <c r="I17" s="11"/>
      <c r="J17" s="11"/>
      <c r="K17" s="11"/>
      <c r="L17" s="11"/>
      <c r="M17" s="30"/>
      <c r="N17" s="39"/>
      <c r="O17" s="76">
        <f t="shared" si="0"/>
        <v>6</v>
      </c>
    </row>
    <row r="18" spans="1:15" ht="21" customHeight="1">
      <c r="A18" s="124"/>
      <c r="B18" s="102" t="s">
        <v>25</v>
      </c>
      <c r="C18" s="9" t="s">
        <v>44</v>
      </c>
      <c r="D18" s="10">
        <f>D9+D12+D15</f>
        <v>997</v>
      </c>
      <c r="E18" s="10">
        <f aca="true" t="shared" si="1" ref="E18:F20">E9+E12+E15</f>
        <v>1162</v>
      </c>
      <c r="F18" s="10">
        <f t="shared" si="1"/>
        <v>938</v>
      </c>
      <c r="G18" s="10">
        <f aca="true" t="shared" si="2" ref="G18:L20">G9+G12+G15</f>
        <v>0</v>
      </c>
      <c r="H18" s="10"/>
      <c r="I18" s="10"/>
      <c r="J18" s="10">
        <f t="shared" si="2"/>
        <v>0</v>
      </c>
      <c r="K18" s="10">
        <f t="shared" si="2"/>
        <v>0</v>
      </c>
      <c r="L18" s="10">
        <f t="shared" si="2"/>
        <v>0</v>
      </c>
      <c r="M18" s="52"/>
      <c r="N18" s="39">
        <f>N9+N12+N15</f>
        <v>0</v>
      </c>
      <c r="O18" s="76">
        <f t="shared" si="0"/>
        <v>3097</v>
      </c>
    </row>
    <row r="19" spans="1:15" ht="21" customHeight="1">
      <c r="A19" s="124"/>
      <c r="B19" s="102"/>
      <c r="C19" s="9" t="s">
        <v>45</v>
      </c>
      <c r="D19" s="10">
        <f>D10+D13+D16</f>
        <v>97</v>
      </c>
      <c r="E19" s="10">
        <f t="shared" si="1"/>
        <v>118</v>
      </c>
      <c r="F19" s="10">
        <f t="shared" si="1"/>
        <v>48</v>
      </c>
      <c r="G19" s="10">
        <f t="shared" si="2"/>
        <v>0</v>
      </c>
      <c r="H19" s="10"/>
      <c r="I19" s="10"/>
      <c r="J19" s="10">
        <f t="shared" si="2"/>
        <v>0</v>
      </c>
      <c r="K19" s="10">
        <f t="shared" si="2"/>
        <v>0</v>
      </c>
      <c r="L19" s="10">
        <f t="shared" si="2"/>
        <v>0</v>
      </c>
      <c r="M19" s="52"/>
      <c r="N19" s="39">
        <f>N10+N13+N16</f>
        <v>0</v>
      </c>
      <c r="O19" s="76">
        <f t="shared" si="0"/>
        <v>263</v>
      </c>
    </row>
    <row r="20" spans="1:15" ht="21" customHeight="1" thickBot="1">
      <c r="A20" s="125"/>
      <c r="B20" s="103"/>
      <c r="C20" s="12" t="s">
        <v>46</v>
      </c>
      <c r="D20" s="10">
        <f>D11+D14+D17</f>
        <v>1094</v>
      </c>
      <c r="E20" s="10">
        <f t="shared" si="1"/>
        <v>1280</v>
      </c>
      <c r="F20" s="10">
        <f t="shared" si="1"/>
        <v>986</v>
      </c>
      <c r="G20" s="10">
        <f t="shared" si="2"/>
        <v>0</v>
      </c>
      <c r="H20" s="10"/>
      <c r="I20" s="10"/>
      <c r="J20" s="10">
        <f t="shared" si="2"/>
        <v>0</v>
      </c>
      <c r="K20" s="10">
        <f t="shared" si="2"/>
        <v>0</v>
      </c>
      <c r="L20" s="10">
        <f t="shared" si="2"/>
        <v>0</v>
      </c>
      <c r="M20" s="52"/>
      <c r="N20" s="39">
        <f>N11+N14+N17</f>
        <v>0</v>
      </c>
      <c r="O20" s="76">
        <f t="shared" si="0"/>
        <v>3360</v>
      </c>
    </row>
    <row r="21" spans="1:15" ht="21" customHeight="1">
      <c r="A21" s="123" t="s">
        <v>26</v>
      </c>
      <c r="B21" s="142" t="s">
        <v>43</v>
      </c>
      <c r="C21" s="6" t="s">
        <v>44</v>
      </c>
      <c r="D21" s="7">
        <v>6</v>
      </c>
      <c r="E21" s="8">
        <v>8</v>
      </c>
      <c r="F21" s="8">
        <v>4</v>
      </c>
      <c r="G21" s="8"/>
      <c r="H21" s="8"/>
      <c r="I21" s="8"/>
      <c r="J21" s="8"/>
      <c r="K21" s="8"/>
      <c r="L21" s="8"/>
      <c r="M21" s="34"/>
      <c r="N21" s="41"/>
      <c r="O21" s="75">
        <f t="shared" si="0"/>
        <v>18</v>
      </c>
    </row>
    <row r="22" spans="1:15" ht="21" customHeight="1">
      <c r="A22" s="124"/>
      <c r="B22" s="102"/>
      <c r="C22" s="9" t="s">
        <v>45</v>
      </c>
      <c r="D22" s="10">
        <v>15</v>
      </c>
      <c r="E22" s="11">
        <v>20</v>
      </c>
      <c r="F22" s="11">
        <v>5</v>
      </c>
      <c r="G22" s="11"/>
      <c r="H22" s="11"/>
      <c r="I22" s="11"/>
      <c r="J22" s="11"/>
      <c r="K22" s="11"/>
      <c r="L22" s="11"/>
      <c r="M22" s="30"/>
      <c r="N22" s="39"/>
      <c r="O22" s="76">
        <f t="shared" si="0"/>
        <v>40</v>
      </c>
    </row>
    <row r="23" spans="1:15" ht="21" customHeight="1">
      <c r="A23" s="124"/>
      <c r="B23" s="102"/>
      <c r="C23" s="9" t="s">
        <v>46</v>
      </c>
      <c r="D23" s="10">
        <f>SUM(D21:D22)</f>
        <v>21</v>
      </c>
      <c r="E23" s="11">
        <f>SUM(E21:E22)</f>
        <v>28</v>
      </c>
      <c r="F23" s="11">
        <f>SUM(F21:F22)</f>
        <v>9</v>
      </c>
      <c r="G23" s="11"/>
      <c r="H23" s="11"/>
      <c r="I23" s="11"/>
      <c r="J23" s="11"/>
      <c r="K23" s="11"/>
      <c r="L23" s="11"/>
      <c r="M23" s="30"/>
      <c r="N23" s="39"/>
      <c r="O23" s="76">
        <f t="shared" si="0"/>
        <v>58</v>
      </c>
    </row>
    <row r="24" spans="1:15" ht="21" customHeight="1">
      <c r="A24" s="124"/>
      <c r="B24" s="102" t="s">
        <v>47</v>
      </c>
      <c r="C24" s="9" t="s">
        <v>44</v>
      </c>
      <c r="D24" s="10">
        <v>15</v>
      </c>
      <c r="E24" s="11">
        <v>18</v>
      </c>
      <c r="F24" s="11">
        <v>17</v>
      </c>
      <c r="G24" s="11"/>
      <c r="H24" s="11"/>
      <c r="I24" s="11"/>
      <c r="J24" s="11"/>
      <c r="K24" s="11"/>
      <c r="L24" s="11"/>
      <c r="M24" s="30"/>
      <c r="N24" s="39"/>
      <c r="O24" s="76">
        <f t="shared" si="0"/>
        <v>50</v>
      </c>
    </row>
    <row r="25" spans="1:15" ht="21" customHeight="1">
      <c r="A25" s="124"/>
      <c r="B25" s="102"/>
      <c r="C25" s="9" t="s">
        <v>45</v>
      </c>
      <c r="D25" s="10">
        <v>6</v>
      </c>
      <c r="E25" s="11">
        <v>11</v>
      </c>
      <c r="F25" s="11">
        <v>6</v>
      </c>
      <c r="G25" s="11"/>
      <c r="H25" s="11"/>
      <c r="I25" s="11"/>
      <c r="J25" s="11"/>
      <c r="K25" s="11"/>
      <c r="L25" s="11"/>
      <c r="M25" s="30"/>
      <c r="N25" s="39"/>
      <c r="O25" s="76">
        <f t="shared" si="0"/>
        <v>23</v>
      </c>
    </row>
    <row r="26" spans="1:15" ht="21" customHeight="1">
      <c r="A26" s="124"/>
      <c r="B26" s="102"/>
      <c r="C26" s="9" t="s">
        <v>46</v>
      </c>
      <c r="D26" s="10">
        <f>SUM(D24:D25)</f>
        <v>21</v>
      </c>
      <c r="E26" s="11">
        <f>SUM(E24:E25)</f>
        <v>29</v>
      </c>
      <c r="F26" s="11">
        <f>SUM(F24:F25)</f>
        <v>23</v>
      </c>
      <c r="G26" s="11"/>
      <c r="H26" s="11"/>
      <c r="I26" s="11"/>
      <c r="J26" s="11"/>
      <c r="K26" s="11"/>
      <c r="L26" s="11"/>
      <c r="M26" s="30"/>
      <c r="N26" s="39"/>
      <c r="O26" s="76">
        <f t="shared" si="0"/>
        <v>73</v>
      </c>
    </row>
    <row r="27" spans="1:15" ht="21" customHeight="1">
      <c r="A27" s="124"/>
      <c r="B27" s="102" t="s">
        <v>25</v>
      </c>
      <c r="C27" s="9" t="s">
        <v>44</v>
      </c>
      <c r="D27" s="10">
        <f>D21+D24</f>
        <v>21</v>
      </c>
      <c r="E27" s="10">
        <f aca="true" t="shared" si="3" ref="E27:F29">E21+E24</f>
        <v>26</v>
      </c>
      <c r="F27" s="10">
        <f t="shared" si="3"/>
        <v>21</v>
      </c>
      <c r="G27" s="10">
        <f aca="true" t="shared" si="4" ref="G27:L29">G21+G24</f>
        <v>0</v>
      </c>
      <c r="H27" s="10"/>
      <c r="I27" s="10"/>
      <c r="J27" s="10">
        <f t="shared" si="4"/>
        <v>0</v>
      </c>
      <c r="K27" s="10">
        <f t="shared" si="4"/>
        <v>0</v>
      </c>
      <c r="L27" s="10">
        <f t="shared" si="4"/>
        <v>0</v>
      </c>
      <c r="M27" s="52"/>
      <c r="N27" s="39">
        <f>N21+N24</f>
        <v>0</v>
      </c>
      <c r="O27" s="76">
        <f t="shared" si="0"/>
        <v>68</v>
      </c>
    </row>
    <row r="28" spans="1:15" ht="21" customHeight="1">
      <c r="A28" s="124"/>
      <c r="B28" s="102"/>
      <c r="C28" s="9" t="s">
        <v>45</v>
      </c>
      <c r="D28" s="10">
        <f>D22+D25</f>
        <v>21</v>
      </c>
      <c r="E28" s="10">
        <f t="shared" si="3"/>
        <v>31</v>
      </c>
      <c r="F28" s="10">
        <f t="shared" si="3"/>
        <v>11</v>
      </c>
      <c r="G28" s="10">
        <f t="shared" si="4"/>
        <v>0</v>
      </c>
      <c r="H28" s="10"/>
      <c r="I28" s="10"/>
      <c r="J28" s="10">
        <f t="shared" si="4"/>
        <v>0</v>
      </c>
      <c r="K28" s="10">
        <f t="shared" si="4"/>
        <v>0</v>
      </c>
      <c r="L28" s="10">
        <f t="shared" si="4"/>
        <v>0</v>
      </c>
      <c r="M28" s="52"/>
      <c r="N28" s="39">
        <f>N22+N25</f>
        <v>0</v>
      </c>
      <c r="O28" s="76">
        <f t="shared" si="0"/>
        <v>63</v>
      </c>
    </row>
    <row r="29" spans="1:15" ht="21" customHeight="1" thickBot="1">
      <c r="A29" s="125"/>
      <c r="B29" s="103"/>
      <c r="C29" s="12" t="s">
        <v>46</v>
      </c>
      <c r="D29" s="10">
        <f>D23+D26</f>
        <v>42</v>
      </c>
      <c r="E29" s="10">
        <f t="shared" si="3"/>
        <v>57</v>
      </c>
      <c r="F29" s="10">
        <f t="shared" si="3"/>
        <v>32</v>
      </c>
      <c r="G29" s="10">
        <f t="shared" si="4"/>
        <v>0</v>
      </c>
      <c r="H29" s="10"/>
      <c r="I29" s="10"/>
      <c r="J29" s="10">
        <f t="shared" si="4"/>
        <v>0</v>
      </c>
      <c r="K29" s="10">
        <f t="shared" si="4"/>
        <v>0</v>
      </c>
      <c r="L29" s="10">
        <f t="shared" si="4"/>
        <v>0</v>
      </c>
      <c r="M29" s="52"/>
      <c r="N29" s="39">
        <f>N23+N26</f>
        <v>0</v>
      </c>
      <c r="O29" s="76">
        <f t="shared" si="0"/>
        <v>131</v>
      </c>
    </row>
    <row r="30" spans="1:15" ht="21" customHeight="1">
      <c r="A30" s="123" t="s">
        <v>27</v>
      </c>
      <c r="B30" s="142" t="s">
        <v>43</v>
      </c>
      <c r="C30" s="6" t="s">
        <v>44</v>
      </c>
      <c r="D30" s="7">
        <v>1410</v>
      </c>
      <c r="E30" s="8">
        <v>1381</v>
      </c>
      <c r="F30" s="8">
        <v>1362</v>
      </c>
      <c r="G30" s="8"/>
      <c r="H30" s="8"/>
      <c r="I30" s="8"/>
      <c r="J30" s="8"/>
      <c r="K30" s="8"/>
      <c r="L30" s="8"/>
      <c r="M30" s="34"/>
      <c r="N30" s="41"/>
      <c r="O30" s="75">
        <f t="shared" si="0"/>
        <v>4153</v>
      </c>
    </row>
    <row r="31" spans="1:15" ht="21" customHeight="1">
      <c r="A31" s="124"/>
      <c r="B31" s="102"/>
      <c r="C31" s="9" t="s">
        <v>45</v>
      </c>
      <c r="D31" s="10">
        <v>1</v>
      </c>
      <c r="E31" s="11">
        <v>3</v>
      </c>
      <c r="F31" s="11">
        <v>1</v>
      </c>
      <c r="G31" s="11"/>
      <c r="H31" s="11"/>
      <c r="I31" s="11"/>
      <c r="J31" s="11"/>
      <c r="K31" s="11"/>
      <c r="L31" s="11"/>
      <c r="M31" s="30"/>
      <c r="N31" s="39"/>
      <c r="O31" s="76">
        <f t="shared" si="0"/>
        <v>5</v>
      </c>
    </row>
    <row r="32" spans="1:15" ht="21" customHeight="1">
      <c r="A32" s="124"/>
      <c r="B32" s="102"/>
      <c r="C32" s="9" t="s">
        <v>46</v>
      </c>
      <c r="D32" s="10">
        <f>SUM(D30:D31)</f>
        <v>1411</v>
      </c>
      <c r="E32" s="11">
        <f>SUM(E30:E31)</f>
        <v>1384</v>
      </c>
      <c r="F32" s="11">
        <f>SUM(F30:F31)</f>
        <v>1363</v>
      </c>
      <c r="G32" s="11"/>
      <c r="H32" s="11"/>
      <c r="I32" s="11"/>
      <c r="J32" s="11"/>
      <c r="K32" s="11"/>
      <c r="L32" s="11"/>
      <c r="M32" s="30"/>
      <c r="N32" s="39"/>
      <c r="O32" s="76">
        <f t="shared" si="0"/>
        <v>4158</v>
      </c>
    </row>
    <row r="33" spans="1:15" ht="21" customHeight="1">
      <c r="A33" s="124"/>
      <c r="B33" s="102" t="s">
        <v>47</v>
      </c>
      <c r="C33" s="9" t="s">
        <v>44</v>
      </c>
      <c r="D33" s="10">
        <v>2804</v>
      </c>
      <c r="E33" s="11">
        <v>2560</v>
      </c>
      <c r="F33" s="11">
        <v>2486</v>
      </c>
      <c r="G33" s="11"/>
      <c r="H33" s="11"/>
      <c r="I33" s="11"/>
      <c r="J33" s="11"/>
      <c r="K33" s="11"/>
      <c r="L33" s="11"/>
      <c r="M33" s="30"/>
      <c r="N33" s="39"/>
      <c r="O33" s="76">
        <f t="shared" si="0"/>
        <v>7850</v>
      </c>
    </row>
    <row r="34" spans="1:15" ht="21" customHeight="1">
      <c r="A34" s="124"/>
      <c r="B34" s="102"/>
      <c r="C34" s="9" t="s">
        <v>45</v>
      </c>
      <c r="D34" s="10">
        <v>18</v>
      </c>
      <c r="E34" s="11">
        <v>11</v>
      </c>
      <c r="F34" s="11">
        <v>15</v>
      </c>
      <c r="G34" s="11"/>
      <c r="H34" s="11"/>
      <c r="I34" s="11"/>
      <c r="J34" s="11"/>
      <c r="K34" s="11"/>
      <c r="L34" s="11"/>
      <c r="M34" s="30"/>
      <c r="N34" s="39"/>
      <c r="O34" s="76">
        <f t="shared" si="0"/>
        <v>44</v>
      </c>
    </row>
    <row r="35" spans="1:15" ht="21" customHeight="1">
      <c r="A35" s="124"/>
      <c r="B35" s="102"/>
      <c r="C35" s="9" t="s">
        <v>46</v>
      </c>
      <c r="D35" s="10">
        <f>SUM(D33:D34)</f>
        <v>2822</v>
      </c>
      <c r="E35" s="11">
        <f>SUM(E33:E34)</f>
        <v>2571</v>
      </c>
      <c r="F35" s="11">
        <f>SUM(F33:F34)</f>
        <v>2501</v>
      </c>
      <c r="G35" s="11"/>
      <c r="H35" s="11"/>
      <c r="I35" s="11"/>
      <c r="J35" s="11"/>
      <c r="K35" s="11"/>
      <c r="L35" s="11"/>
      <c r="M35" s="30"/>
      <c r="N35" s="39"/>
      <c r="O35" s="76">
        <f t="shared" si="0"/>
        <v>7894</v>
      </c>
    </row>
    <row r="36" spans="1:15" ht="21" customHeight="1">
      <c r="A36" s="124"/>
      <c r="B36" s="102" t="s">
        <v>25</v>
      </c>
      <c r="C36" s="9" t="s">
        <v>44</v>
      </c>
      <c r="D36" s="10">
        <f>D30+D33</f>
        <v>4214</v>
      </c>
      <c r="E36" s="10">
        <f aca="true" t="shared" si="5" ref="E36:F38">E30+E33</f>
        <v>3941</v>
      </c>
      <c r="F36" s="10">
        <f t="shared" si="5"/>
        <v>3848</v>
      </c>
      <c r="G36" s="10">
        <f aca="true" t="shared" si="6" ref="G36:L38">G30+G33</f>
        <v>0</v>
      </c>
      <c r="H36" s="10"/>
      <c r="I36" s="10"/>
      <c r="J36" s="10">
        <f t="shared" si="6"/>
        <v>0</v>
      </c>
      <c r="K36" s="10">
        <f t="shared" si="6"/>
        <v>0</v>
      </c>
      <c r="L36" s="10">
        <f t="shared" si="6"/>
        <v>0</v>
      </c>
      <c r="M36" s="52"/>
      <c r="N36" s="39">
        <f>N30+N33</f>
        <v>0</v>
      </c>
      <c r="O36" s="76">
        <f t="shared" si="0"/>
        <v>12003</v>
      </c>
    </row>
    <row r="37" spans="1:15" ht="21" customHeight="1">
      <c r="A37" s="124"/>
      <c r="B37" s="102"/>
      <c r="C37" s="9" t="s">
        <v>45</v>
      </c>
      <c r="D37" s="10">
        <f>D31+D34</f>
        <v>19</v>
      </c>
      <c r="E37" s="10">
        <f t="shared" si="5"/>
        <v>14</v>
      </c>
      <c r="F37" s="10">
        <f t="shared" si="5"/>
        <v>16</v>
      </c>
      <c r="G37" s="10">
        <f t="shared" si="6"/>
        <v>0</v>
      </c>
      <c r="H37" s="10"/>
      <c r="I37" s="10"/>
      <c r="J37" s="10">
        <f t="shared" si="6"/>
        <v>0</v>
      </c>
      <c r="K37" s="10">
        <f t="shared" si="6"/>
        <v>0</v>
      </c>
      <c r="L37" s="10">
        <f t="shared" si="6"/>
        <v>0</v>
      </c>
      <c r="M37" s="52"/>
      <c r="N37" s="39">
        <f>N31+N34</f>
        <v>0</v>
      </c>
      <c r="O37" s="76">
        <f t="shared" si="0"/>
        <v>49</v>
      </c>
    </row>
    <row r="38" spans="1:15" ht="21" customHeight="1" thickBot="1">
      <c r="A38" s="125"/>
      <c r="B38" s="103"/>
      <c r="C38" s="12" t="s">
        <v>46</v>
      </c>
      <c r="D38" s="10">
        <f>D32+D35</f>
        <v>4233</v>
      </c>
      <c r="E38" s="10">
        <f t="shared" si="5"/>
        <v>3955</v>
      </c>
      <c r="F38" s="10">
        <f t="shared" si="5"/>
        <v>3864</v>
      </c>
      <c r="G38" s="10">
        <f t="shared" si="6"/>
        <v>0</v>
      </c>
      <c r="H38" s="10"/>
      <c r="I38" s="10"/>
      <c r="J38" s="10">
        <f t="shared" si="6"/>
        <v>0</v>
      </c>
      <c r="K38" s="10">
        <f t="shared" si="6"/>
        <v>0</v>
      </c>
      <c r="L38" s="10">
        <f t="shared" si="6"/>
        <v>0</v>
      </c>
      <c r="M38" s="52"/>
      <c r="N38" s="39">
        <f>N32+N35</f>
        <v>0</v>
      </c>
      <c r="O38" s="76">
        <f t="shared" si="0"/>
        <v>12052</v>
      </c>
    </row>
    <row r="39" spans="1:15" ht="21" customHeight="1">
      <c r="A39" s="126" t="s">
        <v>49</v>
      </c>
      <c r="B39" s="127"/>
      <c r="C39" s="6" t="s">
        <v>44</v>
      </c>
      <c r="D39" s="7">
        <v>166</v>
      </c>
      <c r="E39" s="8">
        <v>175</v>
      </c>
      <c r="F39" s="8">
        <v>158</v>
      </c>
      <c r="G39" s="8"/>
      <c r="H39" s="8"/>
      <c r="I39" s="8"/>
      <c r="J39" s="8"/>
      <c r="K39" s="8"/>
      <c r="L39" s="8"/>
      <c r="M39" s="34"/>
      <c r="N39" s="41"/>
      <c r="O39" s="84">
        <f t="shared" si="0"/>
        <v>499</v>
      </c>
    </row>
    <row r="40" spans="1:15" ht="21" customHeight="1">
      <c r="A40" s="128"/>
      <c r="B40" s="129"/>
      <c r="C40" s="9" t="s">
        <v>45</v>
      </c>
      <c r="D40" s="10">
        <v>68</v>
      </c>
      <c r="E40" s="11">
        <v>16</v>
      </c>
      <c r="F40" s="11">
        <v>20</v>
      </c>
      <c r="G40" s="11"/>
      <c r="H40" s="11"/>
      <c r="I40" s="11"/>
      <c r="J40" s="11"/>
      <c r="K40" s="11"/>
      <c r="L40" s="11"/>
      <c r="M40" s="30"/>
      <c r="N40" s="39"/>
      <c r="O40" s="76">
        <f t="shared" si="0"/>
        <v>104</v>
      </c>
    </row>
    <row r="41" spans="1:15" ht="21" customHeight="1" thickBot="1">
      <c r="A41" s="130"/>
      <c r="B41" s="131"/>
      <c r="C41" s="12" t="s">
        <v>46</v>
      </c>
      <c r="D41" s="13">
        <f>SUM(D39:D40)</f>
        <v>234</v>
      </c>
      <c r="E41" s="13">
        <f>SUM(E39:E40)</f>
        <v>191</v>
      </c>
      <c r="F41" s="13">
        <f>SUM(F39:F40)</f>
        <v>178</v>
      </c>
      <c r="G41" s="13">
        <f>SUM(G39:G40)</f>
        <v>0</v>
      </c>
      <c r="H41" s="13"/>
      <c r="I41" s="13"/>
      <c r="J41" s="13">
        <f>SUM(J39:J40)</f>
        <v>0</v>
      </c>
      <c r="K41" s="13">
        <f>SUM(K39:K40)</f>
        <v>0</v>
      </c>
      <c r="L41" s="13">
        <f>SUM(L39:L40)</f>
        <v>0</v>
      </c>
      <c r="M41" s="55"/>
      <c r="N41" s="43">
        <f>SUM(N39:N40)</f>
        <v>0</v>
      </c>
      <c r="O41" s="80">
        <f t="shared" si="0"/>
        <v>603</v>
      </c>
    </row>
    <row r="42" spans="1:15" ht="21" customHeight="1">
      <c r="A42" s="126" t="s">
        <v>50</v>
      </c>
      <c r="B42" s="127"/>
      <c r="C42" s="6" t="s">
        <v>44</v>
      </c>
      <c r="D42" s="7">
        <v>70</v>
      </c>
      <c r="E42" s="8">
        <v>115</v>
      </c>
      <c r="F42" s="8">
        <v>70</v>
      </c>
      <c r="G42" s="8"/>
      <c r="H42" s="8"/>
      <c r="I42" s="8"/>
      <c r="J42" s="8"/>
      <c r="K42" s="8"/>
      <c r="L42" s="8"/>
      <c r="M42" s="34"/>
      <c r="N42" s="41"/>
      <c r="O42" s="84">
        <f t="shared" si="0"/>
        <v>255</v>
      </c>
    </row>
    <row r="43" spans="1:15" ht="21" customHeight="1">
      <c r="A43" s="128"/>
      <c r="B43" s="129"/>
      <c r="C43" s="9" t="s">
        <v>45</v>
      </c>
      <c r="D43" s="10"/>
      <c r="E43" s="11"/>
      <c r="F43" s="11"/>
      <c r="G43" s="11"/>
      <c r="H43" s="11"/>
      <c r="I43" s="11"/>
      <c r="J43" s="11"/>
      <c r="K43" s="11"/>
      <c r="L43" s="11"/>
      <c r="M43" s="30"/>
      <c r="N43" s="39"/>
      <c r="O43" s="76">
        <f t="shared" si="0"/>
        <v>0</v>
      </c>
    </row>
    <row r="44" spans="1:15" ht="21" customHeight="1" thickBot="1">
      <c r="A44" s="130"/>
      <c r="B44" s="131"/>
      <c r="C44" s="12" t="s">
        <v>46</v>
      </c>
      <c r="D44" s="13">
        <f>SUM(D42:D43)</f>
        <v>70</v>
      </c>
      <c r="E44" s="42">
        <f>SUM(E42:E43)</f>
        <v>115</v>
      </c>
      <c r="F44" s="42">
        <f>SUM(F42:F43)</f>
        <v>70</v>
      </c>
      <c r="G44" s="42"/>
      <c r="H44" s="42"/>
      <c r="I44" s="42"/>
      <c r="J44" s="42"/>
      <c r="K44" s="42"/>
      <c r="L44" s="42"/>
      <c r="M44" s="53"/>
      <c r="N44" s="43"/>
      <c r="O44" s="80">
        <f t="shared" si="0"/>
        <v>255</v>
      </c>
    </row>
    <row r="45" spans="1:15" ht="21" customHeight="1" thickBot="1">
      <c r="A45" s="95" t="s">
        <v>51</v>
      </c>
      <c r="B45" s="96"/>
      <c r="C45" s="97"/>
      <c r="D45" s="14">
        <f>D20+D29+D38+D41+D44</f>
        <v>5673</v>
      </c>
      <c r="E45" s="14">
        <f>E20+E29+E38+E41+E44</f>
        <v>5598</v>
      </c>
      <c r="F45" s="14">
        <f>F20+F29+F38+F41+F44</f>
        <v>5130</v>
      </c>
      <c r="G45" s="14">
        <f>G20+G29+G38+G41+G44</f>
        <v>0</v>
      </c>
      <c r="H45" s="14"/>
      <c r="I45" s="14"/>
      <c r="J45" s="14">
        <f>J20+J29+J38+J41+J44</f>
        <v>0</v>
      </c>
      <c r="K45" s="14">
        <f>K20+K29+K38+K41+K44</f>
        <v>0</v>
      </c>
      <c r="L45" s="14">
        <f>L20+L29+L38+L41+L44</f>
        <v>0</v>
      </c>
      <c r="M45" s="56"/>
      <c r="N45" s="46">
        <f>N20+N29+N38+N41+N44</f>
        <v>0</v>
      </c>
      <c r="O45" s="81">
        <f t="shared" si="0"/>
        <v>16401</v>
      </c>
    </row>
    <row r="46" spans="1:15" ht="21" customHeight="1" thickBot="1">
      <c r="A46" s="95" t="s">
        <v>31</v>
      </c>
      <c r="B46" s="96"/>
      <c r="C46" s="97"/>
      <c r="D46" s="14">
        <v>80</v>
      </c>
      <c r="E46" s="15">
        <v>77</v>
      </c>
      <c r="F46" s="15">
        <v>73</v>
      </c>
      <c r="G46" s="15"/>
      <c r="H46" s="15"/>
      <c r="I46" s="15"/>
      <c r="J46" s="15"/>
      <c r="K46" s="15"/>
      <c r="L46" s="15"/>
      <c r="M46" s="37"/>
      <c r="N46" s="46"/>
      <c r="O46" s="81">
        <f t="shared" si="0"/>
        <v>230</v>
      </c>
    </row>
    <row r="47" spans="1:15" ht="21" customHeight="1" thickBot="1">
      <c r="A47" s="95" t="s">
        <v>52</v>
      </c>
      <c r="B47" s="96"/>
      <c r="C47" s="97"/>
      <c r="D47" s="14">
        <f>SUM(D45:D46)</f>
        <v>5753</v>
      </c>
      <c r="E47" s="15">
        <f>SUM(E45:E46)</f>
        <v>5675</v>
      </c>
      <c r="F47" s="15">
        <f>SUM(F45:F46)</f>
        <v>5203</v>
      </c>
      <c r="G47" s="15"/>
      <c r="H47" s="15"/>
      <c r="I47" s="15"/>
      <c r="J47" s="15"/>
      <c r="K47" s="15"/>
      <c r="L47" s="15"/>
      <c r="M47" s="37"/>
      <c r="N47" s="46"/>
      <c r="O47" s="81">
        <f t="shared" si="0"/>
        <v>16631</v>
      </c>
    </row>
    <row r="48" spans="1:15" ht="21" customHeight="1">
      <c r="A48" s="92" t="s">
        <v>33</v>
      </c>
      <c r="B48" s="132" t="s">
        <v>53</v>
      </c>
      <c r="C48" s="16" t="s">
        <v>54</v>
      </c>
      <c r="D48" s="17">
        <v>2945</v>
      </c>
      <c r="E48" s="18">
        <v>2366</v>
      </c>
      <c r="F48" s="18">
        <v>2908</v>
      </c>
      <c r="G48" s="18"/>
      <c r="H48" s="18"/>
      <c r="I48" s="18"/>
      <c r="J48" s="18"/>
      <c r="K48" s="18"/>
      <c r="L48" s="18"/>
      <c r="M48" s="32"/>
      <c r="N48" s="44"/>
      <c r="O48" s="79">
        <f t="shared" si="0"/>
        <v>8219</v>
      </c>
    </row>
    <row r="49" spans="1:15" ht="21" customHeight="1">
      <c r="A49" s="93"/>
      <c r="B49" s="129"/>
      <c r="C49" s="9" t="s">
        <v>55</v>
      </c>
      <c r="D49" s="10">
        <v>2640</v>
      </c>
      <c r="E49" s="11">
        <v>2375</v>
      </c>
      <c r="F49" s="11">
        <v>2689</v>
      </c>
      <c r="G49" s="11"/>
      <c r="H49" s="11"/>
      <c r="I49" s="11"/>
      <c r="J49" s="11"/>
      <c r="K49" s="11"/>
      <c r="L49" s="11"/>
      <c r="M49" s="30"/>
      <c r="N49" s="39"/>
      <c r="O49" s="76">
        <f t="shared" si="0"/>
        <v>7704</v>
      </c>
    </row>
    <row r="50" spans="1:15" ht="21" customHeight="1">
      <c r="A50" s="93"/>
      <c r="B50" s="129"/>
      <c r="C50" s="9" t="s">
        <v>46</v>
      </c>
      <c r="D50" s="10">
        <f>SUM(D48:D49)</f>
        <v>5585</v>
      </c>
      <c r="E50" s="11">
        <f>SUM(E48:E49)</f>
        <v>4741</v>
      </c>
      <c r="F50" s="11">
        <f>SUM(F48:F49)</f>
        <v>5597</v>
      </c>
      <c r="G50" s="11"/>
      <c r="H50" s="11"/>
      <c r="I50" s="11"/>
      <c r="J50" s="11"/>
      <c r="K50" s="11"/>
      <c r="L50" s="11"/>
      <c r="M50" s="30"/>
      <c r="N50" s="39"/>
      <c r="O50" s="76">
        <f t="shared" si="0"/>
        <v>15923</v>
      </c>
    </row>
    <row r="51" spans="1:15" ht="21" customHeight="1">
      <c r="A51" s="93"/>
      <c r="B51" s="135" t="s">
        <v>37</v>
      </c>
      <c r="C51" s="136"/>
      <c r="D51" s="10">
        <v>26</v>
      </c>
      <c r="E51" s="11">
        <v>25</v>
      </c>
      <c r="F51" s="11">
        <v>19</v>
      </c>
      <c r="G51" s="11"/>
      <c r="H51" s="11"/>
      <c r="I51" s="11"/>
      <c r="J51" s="11"/>
      <c r="K51" s="11"/>
      <c r="L51" s="11"/>
      <c r="M51" s="30"/>
      <c r="N51" s="39"/>
      <c r="O51" s="76">
        <f t="shared" si="0"/>
        <v>70</v>
      </c>
    </row>
    <row r="52" spans="1:15" ht="21" customHeight="1" thickBot="1">
      <c r="A52" s="94"/>
      <c r="B52" s="137" t="s">
        <v>38</v>
      </c>
      <c r="C52" s="138"/>
      <c r="D52" s="19">
        <v>141</v>
      </c>
      <c r="E52" s="20">
        <v>114</v>
      </c>
      <c r="F52" s="20">
        <v>150</v>
      </c>
      <c r="G52" s="20"/>
      <c r="H52" s="20"/>
      <c r="I52" s="20"/>
      <c r="J52" s="20"/>
      <c r="K52" s="20"/>
      <c r="L52" s="20"/>
      <c r="M52" s="38"/>
      <c r="N52" s="40"/>
      <c r="O52" s="80">
        <f t="shared" si="0"/>
        <v>405</v>
      </c>
    </row>
    <row r="53" spans="1:15" ht="21" customHeight="1" thickBot="1">
      <c r="A53" s="120" t="s">
        <v>66</v>
      </c>
      <c r="B53" s="121"/>
      <c r="C53" s="122"/>
      <c r="D53" s="14">
        <f>SUM(D50:D52)</f>
        <v>5752</v>
      </c>
      <c r="E53" s="15">
        <f>SUM(E50:E52)</f>
        <v>4880</v>
      </c>
      <c r="F53" s="15">
        <f>SUM(F50:F52)</f>
        <v>5766</v>
      </c>
      <c r="G53" s="15"/>
      <c r="H53" s="15"/>
      <c r="I53" s="15"/>
      <c r="J53" s="15"/>
      <c r="K53" s="15"/>
      <c r="L53" s="15"/>
      <c r="M53" s="37"/>
      <c r="N53" s="46"/>
      <c r="O53" s="81">
        <f t="shared" si="0"/>
        <v>16398</v>
      </c>
    </row>
    <row r="54" spans="1:15" ht="23.25" customHeight="1" thickBot="1">
      <c r="A54" s="114" t="s">
        <v>142</v>
      </c>
      <c r="B54" s="115"/>
      <c r="C54" s="116"/>
      <c r="D54" s="82">
        <f>SUM(D53+D47)</f>
        <v>11505</v>
      </c>
      <c r="E54" s="83">
        <f>SUM(E47+E53)</f>
        <v>10555</v>
      </c>
      <c r="F54" s="83">
        <f>SUM(F47+F53)</f>
        <v>10969</v>
      </c>
      <c r="G54" s="83"/>
      <c r="H54" s="83"/>
      <c r="I54" s="83"/>
      <c r="J54" s="83"/>
      <c r="K54" s="83"/>
      <c r="L54" s="83"/>
      <c r="M54" s="90"/>
      <c r="N54" s="91"/>
      <c r="O54" s="81">
        <f t="shared" si="0"/>
        <v>33029</v>
      </c>
    </row>
  </sheetData>
  <mergeCells count="40">
    <mergeCell ref="B6:B8"/>
    <mergeCell ref="B27:B29"/>
    <mergeCell ref="B30:B32"/>
    <mergeCell ref="B9:B11"/>
    <mergeCell ref="B12:B14"/>
    <mergeCell ref="B15:B17"/>
    <mergeCell ref="A46:C46"/>
    <mergeCell ref="B33:B35"/>
    <mergeCell ref="B36:B38"/>
    <mergeCell ref="A21:A29"/>
    <mergeCell ref="A30:A38"/>
    <mergeCell ref="B21:B23"/>
    <mergeCell ref="B24:B26"/>
    <mergeCell ref="A5:C5"/>
    <mergeCell ref="A6:A8"/>
    <mergeCell ref="A48:A52"/>
    <mergeCell ref="A47:C47"/>
    <mergeCell ref="B51:C51"/>
    <mergeCell ref="B52:C52"/>
    <mergeCell ref="B48:B50"/>
    <mergeCell ref="A42:B44"/>
    <mergeCell ref="A45:C45"/>
    <mergeCell ref="B18:B20"/>
    <mergeCell ref="N5:N8"/>
    <mergeCell ref="O5:O8"/>
    <mergeCell ref="H5:H8"/>
    <mergeCell ref="M5:M8"/>
    <mergeCell ref="J5:J8"/>
    <mergeCell ref="K5:K8"/>
    <mergeCell ref="L5:L8"/>
    <mergeCell ref="G5:G8"/>
    <mergeCell ref="I5:I8"/>
    <mergeCell ref="A54:C54"/>
    <mergeCell ref="E5:E8"/>
    <mergeCell ref="F5:F8"/>
    <mergeCell ref="D5:D8"/>
    <mergeCell ref="C6:C8"/>
    <mergeCell ref="A53:C53"/>
    <mergeCell ref="A9:A20"/>
    <mergeCell ref="A39:B41"/>
  </mergeCells>
  <printOptions/>
  <pageMargins left="0.3937007874015748" right="0.3937007874015748" top="0.5905511811023623" bottom="0.1968503937007874" header="0.5118110236220472" footer="0.5118110236220472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kudou</dc:creator>
  <cp:keywords/>
  <dc:description/>
  <cp:lastModifiedBy> </cp:lastModifiedBy>
  <cp:lastPrinted>2007-07-10T05:56:50Z</cp:lastPrinted>
  <dcterms:created xsi:type="dcterms:W3CDTF">2006-01-10T04:08:12Z</dcterms:created>
  <dcterms:modified xsi:type="dcterms:W3CDTF">2007-07-17T09:13:56Z</dcterms:modified>
  <cp:category/>
  <cp:version/>
  <cp:contentType/>
  <cp:contentStatus/>
</cp:coreProperties>
</file>