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J241-qnap01\d\青森新ＨＰ\ＨＰ\hoyuu_sha_j\excel\"/>
    </mc:Choice>
  </mc:AlternateContent>
  <xr:revisionPtr revIDLastSave="0" documentId="13_ncr:1_{28F4284A-B95B-4E7E-B850-A65156FA28D5}" xr6:coauthVersionLast="47" xr6:coauthVersionMax="47" xr10:uidLastSave="{00000000-0000-0000-0000-000000000000}"/>
  <bookViews>
    <workbookView xWindow="-120" yWindow="-120" windowWidth="29040" windowHeight="15720" xr2:uid="{DE9F82E5-3AA0-44F5-8336-424189C92312}"/>
  </bookViews>
  <sheets>
    <sheet name="県内10市" sheetId="1" r:id="rId1"/>
    <sheet name="県内  郡別" sheetId="2" r:id="rId2"/>
    <sheet name="青森管轄" sheetId="3" r:id="rId3"/>
    <sheet name="八戸管轄" sheetId="4" r:id="rId4"/>
    <sheet name="東津軽郡" sheetId="5" r:id="rId5"/>
    <sheet name="西津軽郡" sheetId="6" r:id="rId6"/>
    <sheet name="中津軽郡" sheetId="7" r:id="rId7"/>
    <sheet name="南津軽郡" sheetId="8" r:id="rId8"/>
    <sheet name="北津軽郡" sheetId="9" r:id="rId9"/>
    <sheet name="下北郡" sheetId="10" r:id="rId10"/>
    <sheet name="上北郡" sheetId="11" r:id="rId11"/>
    <sheet name="三戸郡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12" l="1"/>
  <c r="H55" i="12"/>
  <c r="G55" i="12"/>
  <c r="F55" i="12"/>
  <c r="E55" i="12"/>
  <c r="D55" i="12"/>
  <c r="O55" i="12" s="1"/>
  <c r="E55" i="4" s="1"/>
  <c r="O53" i="12"/>
  <c r="O52" i="12"/>
  <c r="E52" i="4" s="1"/>
  <c r="I52" i="12"/>
  <c r="H52" i="12"/>
  <c r="G52" i="12"/>
  <c r="F52" i="12"/>
  <c r="E52" i="12"/>
  <c r="D52" i="12"/>
  <c r="O51" i="12"/>
  <c r="E51" i="4" s="1"/>
  <c r="F51" i="4" s="1"/>
  <c r="O50" i="12"/>
  <c r="O48" i="12"/>
  <c r="I47" i="12"/>
  <c r="I49" i="12" s="1"/>
  <c r="I56" i="12" s="1"/>
  <c r="O46" i="12"/>
  <c r="E46" i="4" s="1"/>
  <c r="I46" i="12"/>
  <c r="H46" i="12"/>
  <c r="G46" i="12"/>
  <c r="F46" i="12"/>
  <c r="E46" i="12"/>
  <c r="D46" i="12"/>
  <c r="O45" i="12"/>
  <c r="K45" i="2" s="1"/>
  <c r="O44" i="12"/>
  <c r="E44" i="4" s="1"/>
  <c r="I43" i="12"/>
  <c r="H43" i="12"/>
  <c r="G43" i="12"/>
  <c r="F43" i="12"/>
  <c r="E43" i="12"/>
  <c r="D43" i="12"/>
  <c r="O42" i="12"/>
  <c r="O41" i="12"/>
  <c r="I40" i="12"/>
  <c r="F40" i="12"/>
  <c r="I39" i="12"/>
  <c r="H39" i="12"/>
  <c r="G39" i="12"/>
  <c r="F39" i="12"/>
  <c r="O39" i="12" s="1"/>
  <c r="E39" i="12"/>
  <c r="D39" i="12"/>
  <c r="I38" i="12"/>
  <c r="H38" i="12"/>
  <c r="G38" i="12"/>
  <c r="F38" i="12"/>
  <c r="E38" i="12"/>
  <c r="D38" i="12"/>
  <c r="O38" i="12" s="1"/>
  <c r="I37" i="12"/>
  <c r="H37" i="12"/>
  <c r="O37" i="12" s="1"/>
  <c r="G37" i="12"/>
  <c r="F37" i="12"/>
  <c r="E37" i="12"/>
  <c r="D37" i="12"/>
  <c r="D40" i="12" s="1"/>
  <c r="O36" i="12"/>
  <c r="O35" i="12"/>
  <c r="I34" i="12"/>
  <c r="H34" i="12"/>
  <c r="G34" i="12"/>
  <c r="G40" i="12" s="1"/>
  <c r="F34" i="12"/>
  <c r="E34" i="12"/>
  <c r="D34" i="12"/>
  <c r="O33" i="12"/>
  <c r="O32" i="12"/>
  <c r="K32" i="2" s="1"/>
  <c r="I30" i="12"/>
  <c r="H30" i="12"/>
  <c r="G30" i="12"/>
  <c r="F30" i="12"/>
  <c r="E30" i="12"/>
  <c r="D30" i="12"/>
  <c r="I29" i="12"/>
  <c r="I31" i="12" s="1"/>
  <c r="H29" i="12"/>
  <c r="G29" i="12"/>
  <c r="G31" i="12" s="1"/>
  <c r="F29" i="12"/>
  <c r="F31" i="12" s="1"/>
  <c r="E29" i="12"/>
  <c r="D29" i="12"/>
  <c r="O29" i="12" s="1"/>
  <c r="E29" i="4" s="1"/>
  <c r="I28" i="12"/>
  <c r="H28" i="12"/>
  <c r="G28" i="12"/>
  <c r="F28" i="12"/>
  <c r="E28" i="12"/>
  <c r="D28" i="12"/>
  <c r="O28" i="12" s="1"/>
  <c r="E28" i="4" s="1"/>
  <c r="O27" i="12"/>
  <c r="O26" i="12"/>
  <c r="I25" i="12"/>
  <c r="H25" i="12"/>
  <c r="G25" i="12"/>
  <c r="F25" i="12"/>
  <c r="E25" i="12"/>
  <c r="O25" i="12" s="1"/>
  <c r="D25" i="12"/>
  <c r="O24" i="12"/>
  <c r="O23" i="12"/>
  <c r="F22" i="12"/>
  <c r="O21" i="12"/>
  <c r="E21" i="4" s="1"/>
  <c r="I21" i="12"/>
  <c r="H21" i="12"/>
  <c r="G21" i="12"/>
  <c r="F21" i="12"/>
  <c r="E21" i="12"/>
  <c r="D21" i="12"/>
  <c r="I20" i="12"/>
  <c r="I22" i="12" s="1"/>
  <c r="H20" i="12"/>
  <c r="H22" i="12" s="1"/>
  <c r="G20" i="12"/>
  <c r="G22" i="12" s="1"/>
  <c r="G47" i="12" s="1"/>
  <c r="G49" i="12" s="1"/>
  <c r="G56" i="12" s="1"/>
  <c r="F20" i="12"/>
  <c r="E20" i="12"/>
  <c r="E22" i="12" s="1"/>
  <c r="D20" i="12"/>
  <c r="I19" i="12"/>
  <c r="H19" i="12"/>
  <c r="G19" i="12"/>
  <c r="F19" i="12"/>
  <c r="O19" i="12" s="1"/>
  <c r="E19" i="12"/>
  <c r="D19" i="12"/>
  <c r="O18" i="12"/>
  <c r="E18" i="4" s="1"/>
  <c r="O17" i="12"/>
  <c r="E17" i="4" s="1"/>
  <c r="I16" i="12"/>
  <c r="H16" i="12"/>
  <c r="G16" i="12"/>
  <c r="F16" i="12"/>
  <c r="E16" i="12"/>
  <c r="D16" i="12"/>
  <c r="O15" i="12"/>
  <c r="K15" i="2" s="1"/>
  <c r="O14" i="12"/>
  <c r="E14" i="4" s="1"/>
  <c r="I13" i="12"/>
  <c r="H13" i="12"/>
  <c r="G13" i="12"/>
  <c r="F13" i="12"/>
  <c r="E13" i="12"/>
  <c r="D13" i="12"/>
  <c r="O12" i="12"/>
  <c r="O11" i="12"/>
  <c r="I55" i="11"/>
  <c r="G55" i="11"/>
  <c r="E55" i="11"/>
  <c r="D55" i="11"/>
  <c r="O53" i="11"/>
  <c r="J52" i="11"/>
  <c r="J55" i="11" s="1"/>
  <c r="I52" i="11"/>
  <c r="H52" i="11"/>
  <c r="H55" i="11" s="1"/>
  <c r="G52" i="11"/>
  <c r="F52" i="11"/>
  <c r="F55" i="11" s="1"/>
  <c r="E52" i="11"/>
  <c r="D52" i="11"/>
  <c r="I52" i="3" s="1"/>
  <c r="O51" i="11"/>
  <c r="D51" i="4" s="1"/>
  <c r="O50" i="11"/>
  <c r="H49" i="11"/>
  <c r="H56" i="11" s="1"/>
  <c r="O48" i="11"/>
  <c r="J46" i="11"/>
  <c r="I46" i="11"/>
  <c r="O46" i="11" s="1"/>
  <c r="H46" i="11"/>
  <c r="G46" i="11"/>
  <c r="F46" i="11"/>
  <c r="E46" i="11"/>
  <c r="D46" i="11"/>
  <c r="O45" i="11"/>
  <c r="I45" i="2" s="1"/>
  <c r="O44" i="11"/>
  <c r="D44" i="4" s="1"/>
  <c r="F44" i="4" s="1"/>
  <c r="H44" i="4" s="1"/>
  <c r="J43" i="11"/>
  <c r="I43" i="11"/>
  <c r="H43" i="11"/>
  <c r="G43" i="11"/>
  <c r="O43" i="11" s="1"/>
  <c r="D43" i="4" s="1"/>
  <c r="F43" i="11"/>
  <c r="E43" i="11"/>
  <c r="D43" i="11"/>
  <c r="O42" i="11"/>
  <c r="O41" i="11"/>
  <c r="J39" i="11"/>
  <c r="O39" i="11" s="1"/>
  <c r="I39" i="11"/>
  <c r="H39" i="11"/>
  <c r="H40" i="11" s="1"/>
  <c r="G39" i="11"/>
  <c r="F39" i="11"/>
  <c r="E39" i="11"/>
  <c r="D39" i="11"/>
  <c r="I39" i="3" s="1"/>
  <c r="J38" i="11"/>
  <c r="I38" i="11"/>
  <c r="I40" i="11" s="1"/>
  <c r="H38" i="11"/>
  <c r="G38" i="11"/>
  <c r="G40" i="11" s="1"/>
  <c r="F38" i="11"/>
  <c r="F40" i="11" s="1"/>
  <c r="E38" i="11"/>
  <c r="E40" i="11" s="1"/>
  <c r="D38" i="11"/>
  <c r="J37" i="11"/>
  <c r="I37" i="11"/>
  <c r="H37" i="11"/>
  <c r="G37" i="11"/>
  <c r="F37" i="11"/>
  <c r="E37" i="11"/>
  <c r="D37" i="11"/>
  <c r="O36" i="11"/>
  <c r="D36" i="4" s="1"/>
  <c r="O35" i="11"/>
  <c r="I35" i="2" s="1"/>
  <c r="O34" i="11"/>
  <c r="J34" i="11"/>
  <c r="I34" i="11"/>
  <c r="H34" i="11"/>
  <c r="G34" i="11"/>
  <c r="F34" i="11"/>
  <c r="E34" i="11"/>
  <c r="D34" i="11"/>
  <c r="I34" i="3" s="1"/>
  <c r="O33" i="11"/>
  <c r="O32" i="11"/>
  <c r="J31" i="11"/>
  <c r="H31" i="11"/>
  <c r="J30" i="11"/>
  <c r="I30" i="11"/>
  <c r="I31" i="11" s="1"/>
  <c r="H30" i="11"/>
  <c r="G30" i="11"/>
  <c r="G31" i="11" s="1"/>
  <c r="F30" i="11"/>
  <c r="E30" i="11"/>
  <c r="D30" i="11"/>
  <c r="J29" i="11"/>
  <c r="I29" i="11"/>
  <c r="H29" i="11"/>
  <c r="G29" i="11"/>
  <c r="F29" i="11"/>
  <c r="F31" i="11" s="1"/>
  <c r="E29" i="11"/>
  <c r="D29" i="11"/>
  <c r="J28" i="11"/>
  <c r="I28" i="11"/>
  <c r="H28" i="11"/>
  <c r="G28" i="11"/>
  <c r="F28" i="11"/>
  <c r="O28" i="11" s="1"/>
  <c r="E28" i="11"/>
  <c r="D28" i="11"/>
  <c r="O27" i="11"/>
  <c r="O26" i="11"/>
  <c r="O25" i="11"/>
  <c r="J25" i="11"/>
  <c r="I25" i="11"/>
  <c r="H25" i="11"/>
  <c r="G25" i="11"/>
  <c r="F25" i="11"/>
  <c r="E25" i="11"/>
  <c r="D25" i="11"/>
  <c r="I25" i="3" s="1"/>
  <c r="O24" i="11"/>
  <c r="O23" i="11"/>
  <c r="E22" i="11"/>
  <c r="D22" i="11"/>
  <c r="O21" i="11"/>
  <c r="J21" i="11"/>
  <c r="I21" i="11"/>
  <c r="H21" i="11"/>
  <c r="G21" i="11"/>
  <c r="F21" i="11"/>
  <c r="E21" i="11"/>
  <c r="D21" i="11"/>
  <c r="J20" i="11"/>
  <c r="J22" i="11" s="1"/>
  <c r="I20" i="11"/>
  <c r="I22" i="11" s="1"/>
  <c r="H20" i="11"/>
  <c r="H22" i="11" s="1"/>
  <c r="H47" i="11" s="1"/>
  <c r="G20" i="11"/>
  <c r="G22" i="11" s="1"/>
  <c r="F20" i="11"/>
  <c r="F22" i="11" s="1"/>
  <c r="F47" i="11" s="1"/>
  <c r="F49" i="11" s="1"/>
  <c r="E20" i="11"/>
  <c r="D20" i="11"/>
  <c r="J19" i="11"/>
  <c r="I19" i="11"/>
  <c r="H19" i="11"/>
  <c r="G19" i="11"/>
  <c r="F19" i="11"/>
  <c r="E19" i="11"/>
  <c r="D19" i="11"/>
  <c r="O18" i="11"/>
  <c r="O17" i="11"/>
  <c r="J16" i="11"/>
  <c r="I16" i="11"/>
  <c r="H16" i="11"/>
  <c r="G16" i="11"/>
  <c r="F16" i="11"/>
  <c r="E16" i="11"/>
  <c r="D16" i="11"/>
  <c r="O16" i="11" s="1"/>
  <c r="O15" i="11"/>
  <c r="O14" i="11"/>
  <c r="J13" i="11"/>
  <c r="O13" i="11" s="1"/>
  <c r="I13" i="11"/>
  <c r="H13" i="11"/>
  <c r="G13" i="11"/>
  <c r="F13" i="11"/>
  <c r="E13" i="11"/>
  <c r="I13" i="3" s="1"/>
  <c r="D13" i="11"/>
  <c r="O12" i="11"/>
  <c r="I12" i="2" s="1"/>
  <c r="O11" i="11"/>
  <c r="D11" i="4" s="1"/>
  <c r="F11" i="4" s="1"/>
  <c r="H11" i="4" s="1"/>
  <c r="G55" i="10"/>
  <c r="O53" i="10"/>
  <c r="G52" i="10"/>
  <c r="F52" i="10"/>
  <c r="F55" i="10" s="1"/>
  <c r="E52" i="10"/>
  <c r="E55" i="10" s="1"/>
  <c r="D52" i="10"/>
  <c r="O51" i="10"/>
  <c r="O50" i="10"/>
  <c r="O48" i="10"/>
  <c r="G46" i="10"/>
  <c r="F46" i="10"/>
  <c r="E46" i="10"/>
  <c r="O46" i="10" s="1"/>
  <c r="J46" i="3" s="1"/>
  <c r="D46" i="10"/>
  <c r="O45" i="10"/>
  <c r="O44" i="10"/>
  <c r="G43" i="10"/>
  <c r="F43" i="10"/>
  <c r="E43" i="10"/>
  <c r="D43" i="10"/>
  <c r="O42" i="10"/>
  <c r="J42" i="3" s="1"/>
  <c r="O41" i="10"/>
  <c r="G40" i="10"/>
  <c r="G39" i="10"/>
  <c r="F39" i="10"/>
  <c r="E39" i="10"/>
  <c r="O39" i="10" s="1"/>
  <c r="J39" i="3" s="1"/>
  <c r="D39" i="10"/>
  <c r="F38" i="10"/>
  <c r="E38" i="10"/>
  <c r="D38" i="10"/>
  <c r="O38" i="10" s="1"/>
  <c r="G37" i="10"/>
  <c r="F37" i="10"/>
  <c r="E37" i="10"/>
  <c r="D37" i="10"/>
  <c r="O37" i="10" s="1"/>
  <c r="J37" i="3" s="1"/>
  <c r="O36" i="10"/>
  <c r="O35" i="10"/>
  <c r="O34" i="10"/>
  <c r="J34" i="3" s="1"/>
  <c r="G34" i="10"/>
  <c r="F34" i="10"/>
  <c r="F40" i="10" s="1"/>
  <c r="E34" i="10"/>
  <c r="D34" i="10"/>
  <c r="O33" i="10"/>
  <c r="O32" i="10"/>
  <c r="F31" i="10"/>
  <c r="E31" i="10"/>
  <c r="G30" i="10"/>
  <c r="F30" i="10"/>
  <c r="E30" i="10"/>
  <c r="D30" i="10"/>
  <c r="G29" i="10"/>
  <c r="F29" i="10"/>
  <c r="E29" i="10"/>
  <c r="D29" i="10"/>
  <c r="O29" i="10" s="1"/>
  <c r="J29" i="3" s="1"/>
  <c r="G28" i="10"/>
  <c r="G31" i="10" s="1"/>
  <c r="F28" i="10"/>
  <c r="E28" i="10"/>
  <c r="D28" i="10"/>
  <c r="D31" i="10" s="1"/>
  <c r="O27" i="10"/>
  <c r="J27" i="3" s="1"/>
  <c r="O26" i="10"/>
  <c r="J26" i="3" s="1"/>
  <c r="G25" i="10"/>
  <c r="F25" i="10"/>
  <c r="E25" i="10"/>
  <c r="D25" i="10"/>
  <c r="O24" i="10"/>
  <c r="O23" i="10"/>
  <c r="J23" i="3" s="1"/>
  <c r="G21" i="10"/>
  <c r="F21" i="10"/>
  <c r="E21" i="10"/>
  <c r="D21" i="10"/>
  <c r="G20" i="10"/>
  <c r="F20" i="10"/>
  <c r="E20" i="10"/>
  <c r="D20" i="10"/>
  <c r="O20" i="10" s="1"/>
  <c r="G19" i="10"/>
  <c r="G22" i="10" s="1"/>
  <c r="E19" i="10"/>
  <c r="D19" i="10"/>
  <c r="O19" i="10" s="1"/>
  <c r="J19" i="2" s="1"/>
  <c r="O18" i="10"/>
  <c r="J18" i="3" s="1"/>
  <c r="O17" i="10"/>
  <c r="J17" i="3" s="1"/>
  <c r="O16" i="10"/>
  <c r="J16" i="3" s="1"/>
  <c r="G16" i="10"/>
  <c r="F16" i="10"/>
  <c r="E16" i="10"/>
  <c r="D16" i="10"/>
  <c r="O15" i="10"/>
  <c r="O14" i="10"/>
  <c r="G13" i="10"/>
  <c r="F13" i="10"/>
  <c r="F22" i="10" s="1"/>
  <c r="E13" i="10"/>
  <c r="E22" i="10" s="1"/>
  <c r="D13" i="10"/>
  <c r="O13" i="10" s="1"/>
  <c r="J13" i="3" s="1"/>
  <c r="O12" i="10"/>
  <c r="J12" i="2" s="1"/>
  <c r="O11" i="10"/>
  <c r="D55" i="9"/>
  <c r="O53" i="9"/>
  <c r="H53" i="2" s="1"/>
  <c r="O52" i="9"/>
  <c r="F52" i="9"/>
  <c r="F55" i="9" s="1"/>
  <c r="E52" i="9"/>
  <c r="E55" i="9" s="1"/>
  <c r="D52" i="9"/>
  <c r="O51" i="9"/>
  <c r="O50" i="9"/>
  <c r="H50" i="3" s="1"/>
  <c r="O48" i="9"/>
  <c r="O46" i="9"/>
  <c r="F46" i="9"/>
  <c r="E46" i="9"/>
  <c r="E47" i="9" s="1"/>
  <c r="E49" i="9" s="1"/>
  <c r="E56" i="9" s="1"/>
  <c r="D46" i="9"/>
  <c r="O45" i="9"/>
  <c r="H45" i="3" s="1"/>
  <c r="O44" i="9"/>
  <c r="H44" i="2" s="1"/>
  <c r="F43" i="9"/>
  <c r="E43" i="9"/>
  <c r="D43" i="9"/>
  <c r="O43" i="9" s="1"/>
  <c r="O42" i="9"/>
  <c r="H42" i="3" s="1"/>
  <c r="O41" i="9"/>
  <c r="F40" i="9"/>
  <c r="D40" i="9"/>
  <c r="O40" i="9" s="1"/>
  <c r="O39" i="9"/>
  <c r="H39" i="3" s="1"/>
  <c r="F39" i="9"/>
  <c r="E39" i="9"/>
  <c r="D39" i="9"/>
  <c r="F38" i="9"/>
  <c r="E38" i="9"/>
  <c r="E40" i="9" s="1"/>
  <c r="D38" i="9"/>
  <c r="O38" i="9" s="1"/>
  <c r="F37" i="9"/>
  <c r="E37" i="9"/>
  <c r="D37" i="9"/>
  <c r="O37" i="9" s="1"/>
  <c r="O36" i="9"/>
  <c r="H36" i="3" s="1"/>
  <c r="K36" i="3" s="1"/>
  <c r="O36" i="3" s="1"/>
  <c r="O35" i="9"/>
  <c r="F34" i="9"/>
  <c r="E34" i="9"/>
  <c r="D34" i="9"/>
  <c r="O33" i="9"/>
  <c r="H33" i="3" s="1"/>
  <c r="O32" i="9"/>
  <c r="E31" i="9"/>
  <c r="F30" i="9"/>
  <c r="E30" i="9"/>
  <c r="D30" i="9"/>
  <c r="O30" i="9" s="1"/>
  <c r="H30" i="2" s="1"/>
  <c r="F29" i="9"/>
  <c r="F31" i="9" s="1"/>
  <c r="E29" i="9"/>
  <c r="D29" i="9"/>
  <c r="F28" i="9"/>
  <c r="E28" i="9"/>
  <c r="O28" i="9" s="1"/>
  <c r="D28" i="9"/>
  <c r="O27" i="9"/>
  <c r="H27" i="3" s="1"/>
  <c r="O26" i="9"/>
  <c r="H26" i="2" s="1"/>
  <c r="F25" i="9"/>
  <c r="E25" i="9"/>
  <c r="D25" i="9"/>
  <c r="O25" i="9" s="1"/>
  <c r="O24" i="9"/>
  <c r="O23" i="9"/>
  <c r="F21" i="9"/>
  <c r="E21" i="9"/>
  <c r="D21" i="9"/>
  <c r="O21" i="9" s="1"/>
  <c r="H21" i="3" s="1"/>
  <c r="F20" i="9"/>
  <c r="F22" i="9" s="1"/>
  <c r="E20" i="9"/>
  <c r="E22" i="9" s="1"/>
  <c r="D20" i="9"/>
  <c r="D22" i="9" s="1"/>
  <c r="O22" i="9" s="1"/>
  <c r="H22" i="3" s="1"/>
  <c r="F19" i="9"/>
  <c r="E19" i="9"/>
  <c r="D19" i="9"/>
  <c r="O18" i="9"/>
  <c r="O17" i="9"/>
  <c r="H17" i="3" s="1"/>
  <c r="F16" i="9"/>
  <c r="E16" i="9"/>
  <c r="D16" i="9"/>
  <c r="O16" i="9" s="1"/>
  <c r="H16" i="3" s="1"/>
  <c r="O15" i="9"/>
  <c r="H15" i="2" s="1"/>
  <c r="O14" i="9"/>
  <c r="H14" i="3" s="1"/>
  <c r="F13" i="9"/>
  <c r="E13" i="9"/>
  <c r="D13" i="9"/>
  <c r="O13" i="9" s="1"/>
  <c r="O12" i="9"/>
  <c r="O11" i="9"/>
  <c r="D55" i="8"/>
  <c r="O53" i="8"/>
  <c r="G53" i="2" s="1"/>
  <c r="F52" i="8"/>
  <c r="F55" i="8" s="1"/>
  <c r="E52" i="8"/>
  <c r="O52" i="8" s="1"/>
  <c r="G52" i="3" s="1"/>
  <c r="D52" i="8"/>
  <c r="O51" i="8"/>
  <c r="G51" i="3" s="1"/>
  <c r="O50" i="8"/>
  <c r="O48" i="8"/>
  <c r="F46" i="8"/>
  <c r="E46" i="8"/>
  <c r="D46" i="8"/>
  <c r="O45" i="8"/>
  <c r="G45" i="3" s="1"/>
  <c r="O44" i="8"/>
  <c r="G44" i="3" s="1"/>
  <c r="F43" i="8"/>
  <c r="E43" i="8"/>
  <c r="O43" i="8" s="1"/>
  <c r="D43" i="8"/>
  <c r="O42" i="8"/>
  <c r="O41" i="8"/>
  <c r="G41" i="2" s="1"/>
  <c r="D40" i="8"/>
  <c r="O39" i="8"/>
  <c r="G39" i="3" s="1"/>
  <c r="F39" i="8"/>
  <c r="E39" i="8"/>
  <c r="D39" i="8"/>
  <c r="F38" i="8"/>
  <c r="F40" i="8" s="1"/>
  <c r="E38" i="8"/>
  <c r="D38" i="8"/>
  <c r="F37" i="8"/>
  <c r="E37" i="8"/>
  <c r="D37" i="8"/>
  <c r="O36" i="8"/>
  <c r="G36" i="3" s="1"/>
  <c r="O35" i="8"/>
  <c r="F34" i="8"/>
  <c r="E34" i="8"/>
  <c r="D34" i="8"/>
  <c r="O34" i="8" s="1"/>
  <c r="O33" i="8"/>
  <c r="G33" i="3" s="1"/>
  <c r="O32" i="8"/>
  <c r="G32" i="3" s="1"/>
  <c r="F30" i="8"/>
  <c r="E30" i="8"/>
  <c r="D30" i="8"/>
  <c r="O30" i="8" s="1"/>
  <c r="G30" i="2" s="1"/>
  <c r="F29" i="8"/>
  <c r="E29" i="8"/>
  <c r="D29" i="8"/>
  <c r="F28" i="8"/>
  <c r="E28" i="8"/>
  <c r="D28" i="8"/>
  <c r="O27" i="8"/>
  <c r="O26" i="8"/>
  <c r="F25" i="8"/>
  <c r="E25" i="8"/>
  <c r="O25" i="8" s="1"/>
  <c r="D25" i="8"/>
  <c r="O24" i="8"/>
  <c r="O23" i="8"/>
  <c r="F21" i="8"/>
  <c r="E21" i="8"/>
  <c r="D21" i="8"/>
  <c r="O21" i="8" s="1"/>
  <c r="G21" i="2" s="1"/>
  <c r="F20" i="8"/>
  <c r="F22" i="8" s="1"/>
  <c r="E20" i="8"/>
  <c r="E22" i="8" s="1"/>
  <c r="D20" i="8"/>
  <c r="F19" i="8"/>
  <c r="E19" i="8"/>
  <c r="D19" i="8"/>
  <c r="O18" i="8"/>
  <c r="G18" i="2" s="1"/>
  <c r="O17" i="8"/>
  <c r="F16" i="8"/>
  <c r="E16" i="8"/>
  <c r="D16" i="8"/>
  <c r="O16" i="8" s="1"/>
  <c r="O15" i="8"/>
  <c r="G15" i="2" s="1"/>
  <c r="O14" i="8"/>
  <c r="F13" i="8"/>
  <c r="E13" i="8"/>
  <c r="D13" i="8"/>
  <c r="O12" i="8"/>
  <c r="G12" i="3" s="1"/>
  <c r="O11" i="8"/>
  <c r="G11" i="2" s="1"/>
  <c r="D55" i="7"/>
  <c r="O55" i="7" s="1"/>
  <c r="F55" i="2" s="1"/>
  <c r="O53" i="7"/>
  <c r="F53" i="3" s="1"/>
  <c r="O52" i="7"/>
  <c r="F52" i="3" s="1"/>
  <c r="D52" i="7"/>
  <c r="O51" i="7"/>
  <c r="F51" i="3" s="1"/>
  <c r="O50" i="7"/>
  <c r="O48" i="7"/>
  <c r="D46" i="7"/>
  <c r="O46" i="7" s="1"/>
  <c r="O45" i="7"/>
  <c r="O44" i="7"/>
  <c r="D43" i="7"/>
  <c r="O43" i="7" s="1"/>
  <c r="O42" i="7"/>
  <c r="F42" i="3" s="1"/>
  <c r="O41" i="7"/>
  <c r="F41" i="3" s="1"/>
  <c r="D39" i="7"/>
  <c r="O38" i="7"/>
  <c r="D38" i="7"/>
  <c r="D37" i="7"/>
  <c r="O37" i="7" s="1"/>
  <c r="F37" i="3" s="1"/>
  <c r="O36" i="7"/>
  <c r="O35" i="7"/>
  <c r="D34" i="7"/>
  <c r="O34" i="7" s="1"/>
  <c r="O33" i="7"/>
  <c r="F33" i="3" s="1"/>
  <c r="O32" i="7"/>
  <c r="O30" i="7"/>
  <c r="F30" i="3" s="1"/>
  <c r="D30" i="7"/>
  <c r="D29" i="7"/>
  <c r="D28" i="7"/>
  <c r="O28" i="7" s="1"/>
  <c r="F28" i="2" s="1"/>
  <c r="O27" i="7"/>
  <c r="F27" i="3" s="1"/>
  <c r="O26" i="7"/>
  <c r="D25" i="7"/>
  <c r="O25" i="7" s="1"/>
  <c r="O24" i="7"/>
  <c r="O23" i="7"/>
  <c r="D22" i="7"/>
  <c r="D21" i="7"/>
  <c r="O21" i="7" s="1"/>
  <c r="F21" i="3" s="1"/>
  <c r="D20" i="7"/>
  <c r="O20" i="7" s="1"/>
  <c r="F20" i="2" s="1"/>
  <c r="O19" i="7"/>
  <c r="D19" i="7"/>
  <c r="O18" i="7"/>
  <c r="O17" i="7"/>
  <c r="D16" i="7"/>
  <c r="O16" i="7" s="1"/>
  <c r="O15" i="7"/>
  <c r="F15" i="3" s="1"/>
  <c r="O14" i="7"/>
  <c r="O13" i="7"/>
  <c r="F13" i="3" s="1"/>
  <c r="D13" i="7"/>
  <c r="O12" i="7"/>
  <c r="O11" i="7"/>
  <c r="D55" i="6"/>
  <c r="O53" i="6"/>
  <c r="E52" i="6"/>
  <c r="E55" i="6" s="1"/>
  <c r="D52" i="6"/>
  <c r="O51" i="6"/>
  <c r="O50" i="6"/>
  <c r="O48" i="6"/>
  <c r="E46" i="6"/>
  <c r="O46" i="6" s="1"/>
  <c r="D46" i="6"/>
  <c r="O45" i="6"/>
  <c r="O44" i="6"/>
  <c r="O43" i="6"/>
  <c r="E43" i="6"/>
  <c r="D43" i="6"/>
  <c r="O42" i="6"/>
  <c r="O41" i="6"/>
  <c r="E41" i="3" s="1"/>
  <c r="D40" i="6"/>
  <c r="O40" i="6" s="1"/>
  <c r="O39" i="6"/>
  <c r="E39" i="6"/>
  <c r="D39" i="6"/>
  <c r="E38" i="6"/>
  <c r="E40" i="6" s="1"/>
  <c r="D38" i="6"/>
  <c r="E37" i="6"/>
  <c r="D37" i="6"/>
  <c r="O37" i="6" s="1"/>
  <c r="E37" i="2" s="1"/>
  <c r="O36" i="6"/>
  <c r="E36" i="3" s="1"/>
  <c r="O35" i="6"/>
  <c r="E35" i="3" s="1"/>
  <c r="E34" i="6"/>
  <c r="O34" i="6" s="1"/>
  <c r="E34" i="2" s="1"/>
  <c r="D34" i="6"/>
  <c r="O33" i="6"/>
  <c r="O32" i="6"/>
  <c r="E31" i="6"/>
  <c r="O31" i="6" s="1"/>
  <c r="E30" i="6"/>
  <c r="D30" i="6"/>
  <c r="O30" i="6" s="1"/>
  <c r="E29" i="6"/>
  <c r="D29" i="6"/>
  <c r="D31" i="6" s="1"/>
  <c r="E28" i="6"/>
  <c r="D28" i="6"/>
  <c r="O28" i="6" s="1"/>
  <c r="O27" i="6"/>
  <c r="O26" i="6"/>
  <c r="E26" i="2" s="1"/>
  <c r="O25" i="6"/>
  <c r="E25" i="3" s="1"/>
  <c r="E25" i="6"/>
  <c r="D25" i="6"/>
  <c r="O24" i="6"/>
  <c r="E24" i="2" s="1"/>
  <c r="O23" i="6"/>
  <c r="E23" i="3" s="1"/>
  <c r="E21" i="6"/>
  <c r="E22" i="6" s="1"/>
  <c r="D21" i="6"/>
  <c r="O21" i="6" s="1"/>
  <c r="E20" i="6"/>
  <c r="D20" i="6"/>
  <c r="E19" i="6"/>
  <c r="O19" i="6" s="1"/>
  <c r="D19" i="6"/>
  <c r="O18" i="6"/>
  <c r="O17" i="6"/>
  <c r="E16" i="6"/>
  <c r="D16" i="6"/>
  <c r="O16" i="6" s="1"/>
  <c r="E16" i="3" s="1"/>
  <c r="O15" i="6"/>
  <c r="E15" i="3" s="1"/>
  <c r="O14" i="6"/>
  <c r="E13" i="6"/>
  <c r="D13" i="6"/>
  <c r="O13" i="6" s="1"/>
  <c r="E13" i="3" s="1"/>
  <c r="O12" i="6"/>
  <c r="E12" i="3" s="1"/>
  <c r="O11" i="6"/>
  <c r="G55" i="5"/>
  <c r="F55" i="5"/>
  <c r="D55" i="5"/>
  <c r="O53" i="5"/>
  <c r="D53" i="2" s="1"/>
  <c r="G52" i="5"/>
  <c r="F52" i="5"/>
  <c r="E52" i="5"/>
  <c r="E55" i="5" s="1"/>
  <c r="D52" i="5"/>
  <c r="O51" i="5"/>
  <c r="O50" i="5"/>
  <c r="G49" i="5"/>
  <c r="O48" i="5"/>
  <c r="G46" i="5"/>
  <c r="F46" i="5"/>
  <c r="E46" i="5"/>
  <c r="D46" i="5"/>
  <c r="O45" i="5"/>
  <c r="O44" i="5"/>
  <c r="D44" i="3" s="1"/>
  <c r="G43" i="5"/>
  <c r="F43" i="5"/>
  <c r="O43" i="5" s="1"/>
  <c r="E43" i="5"/>
  <c r="D43" i="5"/>
  <c r="O42" i="5"/>
  <c r="O41" i="5"/>
  <c r="D41" i="3" s="1"/>
  <c r="G39" i="5"/>
  <c r="F39" i="5"/>
  <c r="E39" i="5"/>
  <c r="D39" i="5"/>
  <c r="O39" i="5" s="1"/>
  <c r="D39" i="2" s="1"/>
  <c r="G38" i="5"/>
  <c r="G40" i="5" s="1"/>
  <c r="F38" i="5"/>
  <c r="F40" i="5" s="1"/>
  <c r="E38" i="5"/>
  <c r="E40" i="5" s="1"/>
  <c r="D38" i="5"/>
  <c r="G37" i="5"/>
  <c r="F37" i="5"/>
  <c r="E37" i="5"/>
  <c r="D37" i="5"/>
  <c r="O37" i="5" s="1"/>
  <c r="O36" i="5"/>
  <c r="O35" i="5"/>
  <c r="G34" i="5"/>
  <c r="F34" i="5"/>
  <c r="E34" i="5"/>
  <c r="D34" i="5"/>
  <c r="O34" i="5" s="1"/>
  <c r="D34" i="2" s="1"/>
  <c r="O33" i="5"/>
  <c r="O32" i="5"/>
  <c r="G30" i="5"/>
  <c r="F30" i="5"/>
  <c r="E30" i="5"/>
  <c r="D30" i="5"/>
  <c r="G29" i="5"/>
  <c r="G31" i="5" s="1"/>
  <c r="F29" i="5"/>
  <c r="F31" i="5" s="1"/>
  <c r="E29" i="5"/>
  <c r="D29" i="5"/>
  <c r="G28" i="5"/>
  <c r="F28" i="5"/>
  <c r="E28" i="5"/>
  <c r="D28" i="5"/>
  <c r="O27" i="5"/>
  <c r="O26" i="5"/>
  <c r="D26" i="3" s="1"/>
  <c r="G25" i="5"/>
  <c r="F25" i="5"/>
  <c r="E25" i="5"/>
  <c r="O25" i="5" s="1"/>
  <c r="D25" i="3" s="1"/>
  <c r="D25" i="5"/>
  <c r="O24" i="5"/>
  <c r="O23" i="5"/>
  <c r="E22" i="5"/>
  <c r="D22" i="5"/>
  <c r="G21" i="5"/>
  <c r="G22" i="5" s="1"/>
  <c r="G47" i="5" s="1"/>
  <c r="F21" i="5"/>
  <c r="E21" i="5"/>
  <c r="D21" i="5"/>
  <c r="O21" i="5" s="1"/>
  <c r="G20" i="5"/>
  <c r="F20" i="5"/>
  <c r="E20" i="5"/>
  <c r="D20" i="5"/>
  <c r="O20" i="5" s="1"/>
  <c r="D20" i="3" s="1"/>
  <c r="G19" i="5"/>
  <c r="F19" i="5"/>
  <c r="E19" i="5"/>
  <c r="D19" i="5"/>
  <c r="O18" i="5"/>
  <c r="O17" i="5"/>
  <c r="D17" i="2" s="1"/>
  <c r="G16" i="5"/>
  <c r="F16" i="5"/>
  <c r="E16" i="5"/>
  <c r="D16" i="5"/>
  <c r="O15" i="5"/>
  <c r="O14" i="5"/>
  <c r="G13" i="5"/>
  <c r="F13" i="5"/>
  <c r="E13" i="5"/>
  <c r="D13" i="5"/>
  <c r="O12" i="5"/>
  <c r="O11" i="5"/>
  <c r="E54" i="4"/>
  <c r="G53" i="4"/>
  <c r="E53" i="4"/>
  <c r="G51" i="4"/>
  <c r="H51" i="4" s="1"/>
  <c r="G50" i="4"/>
  <c r="E50" i="4"/>
  <c r="D50" i="4"/>
  <c r="G48" i="4"/>
  <c r="E48" i="4"/>
  <c r="D48" i="4"/>
  <c r="F48" i="4" s="1"/>
  <c r="H48" i="4" s="1"/>
  <c r="G45" i="4"/>
  <c r="E45" i="4"/>
  <c r="F45" i="4" s="1"/>
  <c r="H45" i="4" s="1"/>
  <c r="D45" i="4"/>
  <c r="G44" i="4"/>
  <c r="G42" i="4"/>
  <c r="D42" i="4"/>
  <c r="G41" i="4"/>
  <c r="E41" i="4"/>
  <c r="D41" i="4"/>
  <c r="F41" i="4" s="1"/>
  <c r="H41" i="4" s="1"/>
  <c r="E39" i="4"/>
  <c r="D39" i="4"/>
  <c r="F39" i="4" s="1"/>
  <c r="H39" i="4" s="1"/>
  <c r="G36" i="4"/>
  <c r="E36" i="4"/>
  <c r="G35" i="4"/>
  <c r="E35" i="4"/>
  <c r="D35" i="4"/>
  <c r="F35" i="4" s="1"/>
  <c r="H35" i="4" s="1"/>
  <c r="G34" i="4"/>
  <c r="D34" i="4"/>
  <c r="G33" i="4"/>
  <c r="E33" i="4"/>
  <c r="G32" i="4"/>
  <c r="E32" i="4"/>
  <c r="D32" i="4"/>
  <c r="F32" i="4" s="1"/>
  <c r="H32" i="4" s="1"/>
  <c r="G28" i="4"/>
  <c r="G27" i="4"/>
  <c r="E27" i="4"/>
  <c r="F27" i="4" s="1"/>
  <c r="H27" i="4" s="1"/>
  <c r="D27" i="4"/>
  <c r="G26" i="4"/>
  <c r="E26" i="4"/>
  <c r="D26" i="4"/>
  <c r="F26" i="4" s="1"/>
  <c r="H26" i="4" s="1"/>
  <c r="G24" i="4"/>
  <c r="E24" i="4"/>
  <c r="D24" i="4"/>
  <c r="F24" i="4" s="1"/>
  <c r="H24" i="4" s="1"/>
  <c r="G23" i="4"/>
  <c r="H23" i="4" s="1"/>
  <c r="E23" i="4"/>
  <c r="D23" i="4"/>
  <c r="F23" i="4" s="1"/>
  <c r="G21" i="4"/>
  <c r="G18" i="4"/>
  <c r="G17" i="4"/>
  <c r="G16" i="4"/>
  <c r="G15" i="4"/>
  <c r="E15" i="4"/>
  <c r="G14" i="4"/>
  <c r="G12" i="4"/>
  <c r="E12" i="4"/>
  <c r="D12" i="4"/>
  <c r="F12" i="4" s="1"/>
  <c r="H12" i="4" s="1"/>
  <c r="G11" i="4"/>
  <c r="E11" i="4"/>
  <c r="F55" i="3"/>
  <c r="J54" i="3"/>
  <c r="H54" i="3"/>
  <c r="G54" i="3"/>
  <c r="F54" i="3"/>
  <c r="E54" i="3"/>
  <c r="D54" i="3"/>
  <c r="L53" i="3"/>
  <c r="J53" i="3"/>
  <c r="I53" i="3"/>
  <c r="H53" i="3"/>
  <c r="G53" i="3"/>
  <c r="D53" i="3"/>
  <c r="L51" i="3"/>
  <c r="I51" i="3"/>
  <c r="E51" i="3"/>
  <c r="D51" i="3"/>
  <c r="L50" i="3"/>
  <c r="I50" i="3"/>
  <c r="G50" i="3"/>
  <c r="E50" i="3"/>
  <c r="D50" i="3"/>
  <c r="L48" i="3"/>
  <c r="J48" i="3"/>
  <c r="I48" i="3"/>
  <c r="H48" i="3"/>
  <c r="G48" i="3"/>
  <c r="E48" i="3"/>
  <c r="I46" i="3"/>
  <c r="F46" i="3"/>
  <c r="L45" i="3"/>
  <c r="I45" i="3"/>
  <c r="F45" i="3"/>
  <c r="E45" i="3"/>
  <c r="D45" i="3"/>
  <c r="L44" i="3"/>
  <c r="J44" i="3"/>
  <c r="I44" i="3"/>
  <c r="H44" i="3"/>
  <c r="E44" i="3"/>
  <c r="I43" i="3"/>
  <c r="H43" i="3"/>
  <c r="G43" i="3"/>
  <c r="F43" i="3"/>
  <c r="E43" i="3"/>
  <c r="L42" i="3"/>
  <c r="I42" i="3"/>
  <c r="G42" i="3"/>
  <c r="E42" i="3"/>
  <c r="D42" i="3"/>
  <c r="L41" i="3"/>
  <c r="J41" i="3"/>
  <c r="I41" i="3"/>
  <c r="G41" i="3"/>
  <c r="D39" i="3"/>
  <c r="L38" i="3"/>
  <c r="H38" i="3"/>
  <c r="E37" i="3"/>
  <c r="L36" i="3"/>
  <c r="J36" i="3"/>
  <c r="I36" i="3"/>
  <c r="F36" i="3"/>
  <c r="D36" i="3"/>
  <c r="L35" i="3"/>
  <c r="J35" i="3"/>
  <c r="I35" i="3"/>
  <c r="G35" i="3"/>
  <c r="F35" i="3"/>
  <c r="D35" i="3"/>
  <c r="D34" i="3"/>
  <c r="L33" i="3"/>
  <c r="J33" i="3"/>
  <c r="I33" i="3"/>
  <c r="E33" i="3"/>
  <c r="L32" i="3"/>
  <c r="J32" i="3"/>
  <c r="I32" i="3"/>
  <c r="H32" i="3"/>
  <c r="E32" i="3"/>
  <c r="D32" i="3"/>
  <c r="G30" i="3"/>
  <c r="F28" i="3"/>
  <c r="E28" i="3"/>
  <c r="L27" i="3"/>
  <c r="I27" i="3"/>
  <c r="G27" i="3"/>
  <c r="E27" i="3"/>
  <c r="L26" i="3"/>
  <c r="I26" i="3"/>
  <c r="H26" i="3"/>
  <c r="G26" i="3"/>
  <c r="F26" i="3"/>
  <c r="E26" i="3"/>
  <c r="F25" i="3"/>
  <c r="L24" i="3"/>
  <c r="J24" i="3"/>
  <c r="I24" i="3"/>
  <c r="E24" i="3"/>
  <c r="D24" i="3"/>
  <c r="L23" i="3"/>
  <c r="I23" i="3"/>
  <c r="H23" i="3"/>
  <c r="G23" i="3"/>
  <c r="F23" i="3"/>
  <c r="K23" i="3" s="1"/>
  <c r="O23" i="3" s="1"/>
  <c r="O23" i="4" s="1"/>
  <c r="D23" i="3"/>
  <c r="I21" i="3"/>
  <c r="G21" i="3"/>
  <c r="J20" i="3"/>
  <c r="I20" i="3"/>
  <c r="F20" i="3"/>
  <c r="L18" i="3"/>
  <c r="I18" i="3"/>
  <c r="H18" i="3"/>
  <c r="G18" i="3"/>
  <c r="F18" i="3"/>
  <c r="E18" i="3"/>
  <c r="D18" i="3"/>
  <c r="L17" i="3"/>
  <c r="I17" i="3"/>
  <c r="G17" i="3"/>
  <c r="F17" i="3"/>
  <c r="E17" i="3"/>
  <c r="G16" i="3"/>
  <c r="L15" i="3"/>
  <c r="J15" i="3"/>
  <c r="I15" i="3"/>
  <c r="H15" i="3"/>
  <c r="D15" i="3"/>
  <c r="L14" i="3"/>
  <c r="J14" i="3"/>
  <c r="I14" i="3"/>
  <c r="G14" i="3"/>
  <c r="F14" i="3"/>
  <c r="E14" i="3"/>
  <c r="D14" i="3"/>
  <c r="L12" i="3"/>
  <c r="J12" i="3"/>
  <c r="I12" i="3"/>
  <c r="H12" i="3"/>
  <c r="F12" i="3"/>
  <c r="D12" i="3"/>
  <c r="L11" i="3"/>
  <c r="J11" i="3"/>
  <c r="I11" i="3"/>
  <c r="H11" i="3"/>
  <c r="G11" i="3"/>
  <c r="F11" i="3"/>
  <c r="D11" i="3"/>
  <c r="K54" i="2"/>
  <c r="J54" i="2"/>
  <c r="I54" i="2"/>
  <c r="H54" i="2"/>
  <c r="G54" i="2"/>
  <c r="D54" i="2"/>
  <c r="K53" i="2"/>
  <c r="J53" i="2"/>
  <c r="G52" i="2"/>
  <c r="F52" i="2"/>
  <c r="K51" i="2"/>
  <c r="I51" i="2"/>
  <c r="G51" i="2"/>
  <c r="E51" i="2"/>
  <c r="D51" i="2"/>
  <c r="K50" i="2"/>
  <c r="I50" i="2"/>
  <c r="H50" i="2"/>
  <c r="G50" i="2"/>
  <c r="E50" i="2"/>
  <c r="D50" i="2"/>
  <c r="K48" i="2"/>
  <c r="J48" i="2"/>
  <c r="I48" i="2"/>
  <c r="H48" i="2"/>
  <c r="G48" i="2"/>
  <c r="E48" i="2"/>
  <c r="J46" i="2"/>
  <c r="F46" i="2"/>
  <c r="H45" i="2"/>
  <c r="G45" i="2"/>
  <c r="F45" i="2"/>
  <c r="E45" i="2"/>
  <c r="D45" i="2"/>
  <c r="K44" i="2"/>
  <c r="J44" i="2"/>
  <c r="E44" i="2"/>
  <c r="D44" i="2"/>
  <c r="H43" i="2"/>
  <c r="G43" i="2"/>
  <c r="F43" i="2"/>
  <c r="E43" i="2"/>
  <c r="I42" i="2"/>
  <c r="H42" i="2"/>
  <c r="G42" i="2"/>
  <c r="F42" i="2"/>
  <c r="E42" i="2"/>
  <c r="D42" i="2"/>
  <c r="K41" i="2"/>
  <c r="J41" i="2"/>
  <c r="I41" i="2"/>
  <c r="F41" i="2"/>
  <c r="E41" i="2"/>
  <c r="K39" i="2"/>
  <c r="J39" i="2"/>
  <c r="I39" i="2"/>
  <c r="H39" i="2"/>
  <c r="H38" i="2"/>
  <c r="F37" i="2"/>
  <c r="K36" i="2"/>
  <c r="J36" i="2"/>
  <c r="I36" i="2"/>
  <c r="H36" i="2"/>
  <c r="G36" i="2"/>
  <c r="F36" i="2"/>
  <c r="E36" i="2"/>
  <c r="D36" i="2"/>
  <c r="K35" i="2"/>
  <c r="J35" i="2"/>
  <c r="G35" i="2"/>
  <c r="F35" i="2"/>
  <c r="E35" i="2"/>
  <c r="D35" i="2"/>
  <c r="J34" i="2"/>
  <c r="I34" i="2"/>
  <c r="K33" i="2"/>
  <c r="J33" i="2"/>
  <c r="H33" i="2"/>
  <c r="G33" i="2"/>
  <c r="F33" i="2"/>
  <c r="E33" i="2"/>
  <c r="J32" i="2"/>
  <c r="I32" i="2"/>
  <c r="H32" i="2"/>
  <c r="E32" i="2"/>
  <c r="D32" i="2"/>
  <c r="K29" i="2"/>
  <c r="J29" i="2"/>
  <c r="K28" i="2"/>
  <c r="E28" i="2"/>
  <c r="K27" i="2"/>
  <c r="I27" i="2"/>
  <c r="H27" i="2"/>
  <c r="G27" i="2"/>
  <c r="E27" i="2"/>
  <c r="K26" i="2"/>
  <c r="J26" i="2"/>
  <c r="I26" i="2"/>
  <c r="G26" i="2"/>
  <c r="F26" i="2"/>
  <c r="D26" i="2"/>
  <c r="F25" i="2"/>
  <c r="E25" i="2"/>
  <c r="D25" i="2"/>
  <c r="K24" i="2"/>
  <c r="J24" i="2"/>
  <c r="I24" i="2"/>
  <c r="D24" i="2"/>
  <c r="K23" i="2"/>
  <c r="J23" i="2"/>
  <c r="I23" i="2"/>
  <c r="H23" i="2"/>
  <c r="G23" i="2"/>
  <c r="F23" i="2"/>
  <c r="O23" i="2" s="1"/>
  <c r="E23" i="2"/>
  <c r="D23" i="2"/>
  <c r="K21" i="2"/>
  <c r="H21" i="2"/>
  <c r="F21" i="2"/>
  <c r="J20" i="2"/>
  <c r="D20" i="2"/>
  <c r="K18" i="2"/>
  <c r="H18" i="2"/>
  <c r="F18" i="2"/>
  <c r="E18" i="2"/>
  <c r="D18" i="2"/>
  <c r="K17" i="2"/>
  <c r="H17" i="2"/>
  <c r="G17" i="2"/>
  <c r="F17" i="2"/>
  <c r="E17" i="2"/>
  <c r="H16" i="2"/>
  <c r="G16" i="2"/>
  <c r="E16" i="2"/>
  <c r="J15" i="2"/>
  <c r="F15" i="2"/>
  <c r="E15" i="2"/>
  <c r="D15" i="2"/>
  <c r="K14" i="2"/>
  <c r="J14" i="2"/>
  <c r="H14" i="2"/>
  <c r="G14" i="2"/>
  <c r="F14" i="2"/>
  <c r="E14" i="2"/>
  <c r="D14" i="2"/>
  <c r="F13" i="2"/>
  <c r="E13" i="2"/>
  <c r="K12" i="2"/>
  <c r="H12" i="2"/>
  <c r="G12" i="2"/>
  <c r="F12" i="2"/>
  <c r="D12" i="2"/>
  <c r="K11" i="2"/>
  <c r="J11" i="2"/>
  <c r="H11" i="2"/>
  <c r="F11" i="2"/>
  <c r="D11" i="2"/>
  <c r="M55" i="1"/>
  <c r="L55" i="1"/>
  <c r="K55" i="1"/>
  <c r="G55" i="4" s="1"/>
  <c r="J55" i="1"/>
  <c r="I55" i="1"/>
  <c r="F55" i="1"/>
  <c r="D55" i="1"/>
  <c r="O53" i="1"/>
  <c r="N52" i="1"/>
  <c r="N55" i="1" s="1"/>
  <c r="M52" i="1"/>
  <c r="L52" i="1"/>
  <c r="K52" i="1"/>
  <c r="G52" i="4" s="1"/>
  <c r="J52" i="1"/>
  <c r="I52" i="1"/>
  <c r="O52" i="1" s="1"/>
  <c r="H52" i="1"/>
  <c r="H55" i="1" s="1"/>
  <c r="G52" i="1"/>
  <c r="G55" i="1" s="1"/>
  <c r="F52" i="1"/>
  <c r="E52" i="1"/>
  <c r="E55" i="1" s="1"/>
  <c r="D52" i="1"/>
  <c r="O51" i="1"/>
  <c r="O50" i="1"/>
  <c r="O48" i="1"/>
  <c r="L47" i="1"/>
  <c r="L49" i="1" s="1"/>
  <c r="L56" i="1" s="1"/>
  <c r="K47" i="1"/>
  <c r="J47" i="1"/>
  <c r="J49" i="1" s="1"/>
  <c r="J56" i="1" s="1"/>
  <c r="I47" i="1"/>
  <c r="I49" i="1" s="1"/>
  <c r="I56" i="1" s="1"/>
  <c r="N46" i="1"/>
  <c r="M46" i="1"/>
  <c r="L46" i="1"/>
  <c r="K46" i="1"/>
  <c r="G46" i="4" s="1"/>
  <c r="J46" i="1"/>
  <c r="I46" i="1"/>
  <c r="H46" i="1"/>
  <c r="G46" i="1"/>
  <c r="F46" i="1"/>
  <c r="E46" i="1"/>
  <c r="D46" i="1"/>
  <c r="O46" i="1" s="1"/>
  <c r="O45" i="1"/>
  <c r="O44" i="1"/>
  <c r="N43" i="1"/>
  <c r="M43" i="1"/>
  <c r="L43" i="1"/>
  <c r="K43" i="1"/>
  <c r="G43" i="4" s="1"/>
  <c r="J43" i="1"/>
  <c r="I43" i="1"/>
  <c r="H43" i="1"/>
  <c r="G43" i="1"/>
  <c r="F43" i="1"/>
  <c r="O43" i="1" s="1"/>
  <c r="E43" i="1"/>
  <c r="D43" i="1"/>
  <c r="O42" i="1"/>
  <c r="O41" i="1"/>
  <c r="N40" i="1"/>
  <c r="N47" i="1" s="1"/>
  <c r="N49" i="1" s="1"/>
  <c r="N56" i="1" s="1"/>
  <c r="M40" i="1"/>
  <c r="L40" i="1"/>
  <c r="G40" i="1"/>
  <c r="F40" i="1"/>
  <c r="E40" i="1"/>
  <c r="D40" i="1"/>
  <c r="O40" i="1" s="1"/>
  <c r="N39" i="1"/>
  <c r="M39" i="1"/>
  <c r="L39" i="1"/>
  <c r="K39" i="1"/>
  <c r="G39" i="4" s="1"/>
  <c r="J39" i="1"/>
  <c r="I39" i="1"/>
  <c r="H39" i="1"/>
  <c r="G39" i="1"/>
  <c r="F39" i="1"/>
  <c r="E39" i="1"/>
  <c r="D39" i="1"/>
  <c r="N38" i="1"/>
  <c r="M38" i="1"/>
  <c r="L38" i="1"/>
  <c r="G38" i="4" s="1"/>
  <c r="K38" i="1"/>
  <c r="K40" i="1" s="1"/>
  <c r="J38" i="1"/>
  <c r="J40" i="1" s="1"/>
  <c r="I38" i="1"/>
  <c r="I40" i="1" s="1"/>
  <c r="H38" i="1"/>
  <c r="H40" i="1" s="1"/>
  <c r="G38" i="1"/>
  <c r="F38" i="1"/>
  <c r="E38" i="1"/>
  <c r="D38" i="1"/>
  <c r="O38" i="1" s="1"/>
  <c r="N37" i="1"/>
  <c r="M37" i="1"/>
  <c r="L37" i="1"/>
  <c r="G37" i="4" s="1"/>
  <c r="K37" i="1"/>
  <c r="J37" i="1"/>
  <c r="I37" i="1"/>
  <c r="H37" i="1"/>
  <c r="G37" i="1"/>
  <c r="F37" i="1"/>
  <c r="E37" i="1"/>
  <c r="D37" i="1"/>
  <c r="O36" i="1"/>
  <c r="O35" i="1"/>
  <c r="N34" i="1"/>
  <c r="M34" i="1"/>
  <c r="L34" i="1"/>
  <c r="K34" i="1"/>
  <c r="J34" i="1"/>
  <c r="I34" i="1"/>
  <c r="H34" i="1"/>
  <c r="G34" i="1"/>
  <c r="F34" i="1"/>
  <c r="O34" i="1" s="1"/>
  <c r="E34" i="1"/>
  <c r="D34" i="1"/>
  <c r="O33" i="1"/>
  <c r="O32" i="1"/>
  <c r="N31" i="1"/>
  <c r="K31" i="1"/>
  <c r="J31" i="1"/>
  <c r="I31" i="1"/>
  <c r="H31" i="1"/>
  <c r="G31" i="1"/>
  <c r="F31" i="1"/>
  <c r="E31" i="1"/>
  <c r="N30" i="1"/>
  <c r="M30" i="1"/>
  <c r="G30" i="4" s="1"/>
  <c r="L30" i="1"/>
  <c r="K30" i="1"/>
  <c r="J30" i="1"/>
  <c r="I30" i="1"/>
  <c r="H30" i="1"/>
  <c r="F30" i="1"/>
  <c r="E30" i="1"/>
  <c r="D30" i="1"/>
  <c r="O29" i="1"/>
  <c r="N29" i="1"/>
  <c r="M29" i="1"/>
  <c r="L29" i="1"/>
  <c r="L31" i="1" s="1"/>
  <c r="K29" i="1"/>
  <c r="J29" i="1"/>
  <c r="I29" i="1"/>
  <c r="H29" i="1"/>
  <c r="F29" i="1"/>
  <c r="E29" i="1"/>
  <c r="D29" i="1"/>
  <c r="O28" i="1"/>
  <c r="N28" i="1"/>
  <c r="M28" i="1"/>
  <c r="L28" i="1"/>
  <c r="K28" i="1"/>
  <c r="J28" i="1"/>
  <c r="I28" i="1"/>
  <c r="H28" i="1"/>
  <c r="G28" i="1"/>
  <c r="F28" i="1"/>
  <c r="E28" i="1"/>
  <c r="D28" i="1"/>
  <c r="L28" i="3" s="1"/>
  <c r="O27" i="1"/>
  <c r="O26" i="1"/>
  <c r="N25" i="1"/>
  <c r="M25" i="1"/>
  <c r="L25" i="1"/>
  <c r="K25" i="1"/>
  <c r="J25" i="1"/>
  <c r="I25" i="1"/>
  <c r="H25" i="1"/>
  <c r="G25" i="1"/>
  <c r="F25" i="1"/>
  <c r="E25" i="1"/>
  <c r="D25" i="1"/>
  <c r="O24" i="1"/>
  <c r="O23" i="1"/>
  <c r="N22" i="1"/>
  <c r="L22" i="1"/>
  <c r="K22" i="1"/>
  <c r="G22" i="4" s="1"/>
  <c r="J22" i="1"/>
  <c r="I22" i="1"/>
  <c r="H22" i="1"/>
  <c r="H47" i="1" s="1"/>
  <c r="H49" i="1" s="1"/>
  <c r="H56" i="1" s="1"/>
  <c r="F22" i="1"/>
  <c r="N21" i="1"/>
  <c r="M21" i="1"/>
  <c r="L21" i="1"/>
  <c r="K21" i="1"/>
  <c r="J21" i="1"/>
  <c r="I21" i="1"/>
  <c r="H21" i="1"/>
  <c r="G21" i="1"/>
  <c r="O21" i="1" s="1"/>
  <c r="F21" i="1"/>
  <c r="E21" i="1"/>
  <c r="D21" i="1"/>
  <c r="N20" i="1"/>
  <c r="M20" i="1"/>
  <c r="M22" i="1" s="1"/>
  <c r="L20" i="1"/>
  <c r="K20" i="1"/>
  <c r="J20" i="1"/>
  <c r="I20" i="1"/>
  <c r="H20" i="1"/>
  <c r="G20" i="1"/>
  <c r="G22" i="1" s="1"/>
  <c r="G47" i="1" s="1"/>
  <c r="G49" i="1" s="1"/>
  <c r="G56" i="1" s="1"/>
  <c r="F20" i="1"/>
  <c r="E20" i="1"/>
  <c r="E22" i="1" s="1"/>
  <c r="D20" i="1"/>
  <c r="D22" i="1" s="1"/>
  <c r="N19" i="1"/>
  <c r="M19" i="1"/>
  <c r="L19" i="1"/>
  <c r="K19" i="1"/>
  <c r="G19" i="4" s="1"/>
  <c r="J19" i="1"/>
  <c r="I19" i="1"/>
  <c r="H19" i="1"/>
  <c r="G19" i="1"/>
  <c r="O19" i="1" s="1"/>
  <c r="F19" i="1"/>
  <c r="E19" i="1"/>
  <c r="D19" i="1"/>
  <c r="O18" i="1"/>
  <c r="O17" i="1"/>
  <c r="N16" i="1"/>
  <c r="M16" i="1"/>
  <c r="L16" i="1"/>
  <c r="K16" i="1"/>
  <c r="J16" i="1"/>
  <c r="I16" i="1"/>
  <c r="H16" i="1"/>
  <c r="G16" i="1"/>
  <c r="F16" i="1"/>
  <c r="E16" i="1"/>
  <c r="D16" i="1"/>
  <c r="O15" i="1"/>
  <c r="O14" i="1"/>
  <c r="N13" i="1"/>
  <c r="M13" i="1"/>
  <c r="L13" i="1"/>
  <c r="K13" i="1"/>
  <c r="G13" i="4" s="1"/>
  <c r="J13" i="1"/>
  <c r="I13" i="1"/>
  <c r="H13" i="1"/>
  <c r="G13" i="1"/>
  <c r="F13" i="1"/>
  <c r="E13" i="1"/>
  <c r="D13" i="1"/>
  <c r="O12" i="1"/>
  <c r="O11" i="1"/>
  <c r="L22" i="3" l="1"/>
  <c r="O22" i="1"/>
  <c r="D47" i="1"/>
  <c r="D43" i="3"/>
  <c r="D43" i="2"/>
  <c r="E31" i="3"/>
  <c r="E31" i="2"/>
  <c r="I13" i="2"/>
  <c r="D13" i="4"/>
  <c r="O36" i="4"/>
  <c r="E37" i="4"/>
  <c r="K37" i="2"/>
  <c r="E19" i="2"/>
  <c r="E19" i="3"/>
  <c r="H40" i="3"/>
  <c r="H40" i="2"/>
  <c r="G25" i="3"/>
  <c r="G25" i="2"/>
  <c r="E46" i="2"/>
  <c r="E46" i="3"/>
  <c r="E47" i="8"/>
  <c r="E49" i="8" s="1"/>
  <c r="E56" i="8" s="1"/>
  <c r="D28" i="4"/>
  <c r="F28" i="4" s="1"/>
  <c r="H28" i="4" s="1"/>
  <c r="I28" i="2"/>
  <c r="L40" i="3"/>
  <c r="H24" i="3"/>
  <c r="H24" i="2"/>
  <c r="J51" i="2"/>
  <c r="J51" i="3"/>
  <c r="O39" i="1"/>
  <c r="L39" i="3"/>
  <c r="O35" i="2"/>
  <c r="O37" i="2" s="1"/>
  <c r="H25" i="2"/>
  <c r="H25" i="3"/>
  <c r="H30" i="3"/>
  <c r="O39" i="7"/>
  <c r="D40" i="7"/>
  <c r="O40" i="7" s="1"/>
  <c r="I43" i="2"/>
  <c r="L20" i="3"/>
  <c r="K46" i="2"/>
  <c r="L46" i="3"/>
  <c r="E53" i="2"/>
  <c r="O53" i="2" s="1"/>
  <c r="E53" i="3"/>
  <c r="D21" i="4"/>
  <c r="F21" i="4" s="1"/>
  <c r="H21" i="4" s="1"/>
  <c r="I21" i="2"/>
  <c r="O20" i="1"/>
  <c r="O25" i="1"/>
  <c r="L25" i="3"/>
  <c r="O30" i="1"/>
  <c r="L30" i="3"/>
  <c r="O22" i="11"/>
  <c r="I22" i="3"/>
  <c r="L19" i="3"/>
  <c r="O22" i="5"/>
  <c r="H52" i="2"/>
  <c r="H52" i="3"/>
  <c r="D18" i="4"/>
  <c r="F18" i="4" s="1"/>
  <c r="H18" i="4" s="1"/>
  <c r="I18" i="2"/>
  <c r="O18" i="2" s="1"/>
  <c r="E47" i="11"/>
  <c r="E49" i="11" s="1"/>
  <c r="E56" i="11" s="1"/>
  <c r="D22" i="12"/>
  <c r="O20" i="12"/>
  <c r="H35" i="2"/>
  <c r="H35" i="3"/>
  <c r="K35" i="3" s="1"/>
  <c r="O35" i="3" s="1"/>
  <c r="O35" i="4" s="1"/>
  <c r="D16" i="4"/>
  <c r="I16" i="2"/>
  <c r="E39" i="2"/>
  <c r="E39" i="3"/>
  <c r="H37" i="2"/>
  <c r="H37" i="3"/>
  <c r="E40" i="3"/>
  <c r="E40" i="2"/>
  <c r="D21" i="2"/>
  <c r="D21" i="3"/>
  <c r="D48" i="3"/>
  <c r="K48" i="3" s="1"/>
  <c r="O48" i="3" s="1"/>
  <c r="O48" i="4" s="1"/>
  <c r="D48" i="2"/>
  <c r="O48" i="2" s="1"/>
  <c r="O29" i="7"/>
  <c r="D31" i="7"/>
  <c r="O31" i="7" s="1"/>
  <c r="I55" i="3"/>
  <c r="O55" i="11"/>
  <c r="K19" i="2"/>
  <c r="E19" i="4"/>
  <c r="H13" i="3"/>
  <c r="H13" i="2"/>
  <c r="G56" i="5"/>
  <c r="I17" i="2"/>
  <c r="O17" i="2" s="1"/>
  <c r="D17" i="4"/>
  <c r="F17" i="4" s="1"/>
  <c r="H17" i="4" s="1"/>
  <c r="O16" i="1"/>
  <c r="L16" i="3"/>
  <c r="L29" i="3"/>
  <c r="D31" i="1"/>
  <c r="F47" i="1"/>
  <c r="F49" i="1" s="1"/>
  <c r="F56" i="1" s="1"/>
  <c r="O36" i="2"/>
  <c r="E47" i="6"/>
  <c r="E49" i="6" s="1"/>
  <c r="E56" i="6" s="1"/>
  <c r="O13" i="8"/>
  <c r="D31" i="8"/>
  <c r="O31" i="8" s="1"/>
  <c r="E40" i="8"/>
  <c r="O38" i="8"/>
  <c r="O19" i="11"/>
  <c r="I19" i="3"/>
  <c r="I47" i="11"/>
  <c r="I49" i="11" s="1"/>
  <c r="I56" i="11" s="1"/>
  <c r="E38" i="4"/>
  <c r="K38" i="2"/>
  <c r="F48" i="2"/>
  <c r="F48" i="3"/>
  <c r="I15" i="2"/>
  <c r="O15" i="2" s="1"/>
  <c r="D15" i="4"/>
  <c r="F15" i="4" s="1"/>
  <c r="H15" i="4" s="1"/>
  <c r="H46" i="3"/>
  <c r="H46" i="2"/>
  <c r="J50" i="3"/>
  <c r="K50" i="3" s="1"/>
  <c r="O50" i="3" s="1"/>
  <c r="O50" i="4" s="1"/>
  <c r="J50" i="2"/>
  <c r="O29" i="9"/>
  <c r="F38" i="3"/>
  <c r="F38" i="2"/>
  <c r="O52" i="11"/>
  <c r="D53" i="4"/>
  <c r="F53" i="4" s="1"/>
  <c r="H53" i="4" s="1"/>
  <c r="I53" i="2"/>
  <c r="L37" i="3"/>
  <c r="O37" i="1"/>
  <c r="K49" i="1"/>
  <c r="E11" i="3"/>
  <c r="E11" i="2"/>
  <c r="O11" i="2" s="1"/>
  <c r="O20" i="2" s="1"/>
  <c r="O52" i="6"/>
  <c r="E34" i="3"/>
  <c r="O38" i="5"/>
  <c r="D40" i="5"/>
  <c r="O40" i="5" s="1"/>
  <c r="K12" i="3"/>
  <c r="O12" i="3" s="1"/>
  <c r="F19" i="2"/>
  <c r="F19" i="3"/>
  <c r="E31" i="11"/>
  <c r="I29" i="3"/>
  <c r="O29" i="11"/>
  <c r="K11" i="3"/>
  <c r="O11" i="3" s="1"/>
  <c r="D33" i="2"/>
  <c r="D33" i="3"/>
  <c r="K33" i="3" s="1"/>
  <c r="O33" i="3" s="1"/>
  <c r="O55" i="6"/>
  <c r="G47" i="11"/>
  <c r="G49" i="11" s="1"/>
  <c r="G56" i="11" s="1"/>
  <c r="I25" i="2"/>
  <c r="D25" i="4"/>
  <c r="E40" i="12"/>
  <c r="O40" i="12" s="1"/>
  <c r="O34" i="12"/>
  <c r="L21" i="3"/>
  <c r="E47" i="1"/>
  <c r="E49" i="1" s="1"/>
  <c r="E56" i="1" s="1"/>
  <c r="G40" i="4"/>
  <c r="K14" i="3"/>
  <c r="O14" i="3" s="1"/>
  <c r="I38" i="3"/>
  <c r="D22" i="8"/>
  <c r="O20" i="8"/>
  <c r="D14" i="4"/>
  <c r="F14" i="4" s="1"/>
  <c r="H14" i="4" s="1"/>
  <c r="I14" i="2"/>
  <c r="J40" i="11"/>
  <c r="J47" i="11" s="1"/>
  <c r="J49" i="11" s="1"/>
  <c r="J56" i="11" s="1"/>
  <c r="I46" i="2"/>
  <c r="D46" i="4"/>
  <c r="F46" i="4" s="1"/>
  <c r="H46" i="4" s="1"/>
  <c r="O13" i="12"/>
  <c r="F47" i="12"/>
  <c r="F49" i="12" s="1"/>
  <c r="F56" i="12" s="1"/>
  <c r="O30" i="12"/>
  <c r="H40" i="12"/>
  <c r="F47" i="8"/>
  <c r="F49" i="8" s="1"/>
  <c r="F56" i="8" s="1"/>
  <c r="I11" i="2"/>
  <c r="F50" i="3"/>
  <c r="F50" i="2"/>
  <c r="F36" i="4"/>
  <c r="H36" i="4" s="1"/>
  <c r="K18" i="3"/>
  <c r="O18" i="3" s="1"/>
  <c r="O18" i="4" s="1"/>
  <c r="O22" i="7"/>
  <c r="F32" i="3"/>
  <c r="K32" i="3" s="1"/>
  <c r="O32" i="3" s="1"/>
  <c r="F32" i="2"/>
  <c r="O31" i="10"/>
  <c r="J16" i="2"/>
  <c r="I16" i="3"/>
  <c r="G34" i="2"/>
  <c r="G34" i="3"/>
  <c r="K42" i="3"/>
  <c r="O42" i="3" s="1"/>
  <c r="O29" i="5"/>
  <c r="O55" i="5"/>
  <c r="E25" i="4"/>
  <c r="K25" i="2"/>
  <c r="D37" i="3"/>
  <c r="D37" i="2"/>
  <c r="D22" i="6"/>
  <c r="O20" i="6"/>
  <c r="H41" i="3"/>
  <c r="K41" i="3" s="1"/>
  <c r="O41" i="3" s="1"/>
  <c r="O41" i="4" s="1"/>
  <c r="H41" i="2"/>
  <c r="J45" i="3"/>
  <c r="K45" i="3" s="1"/>
  <c r="O45" i="3" s="1"/>
  <c r="O45" i="4" s="1"/>
  <c r="J45" i="2"/>
  <c r="O45" i="2" s="1"/>
  <c r="D55" i="10"/>
  <c r="O55" i="10" s="1"/>
  <c r="O52" i="10"/>
  <c r="H47" i="12"/>
  <c r="H49" i="12" s="1"/>
  <c r="H56" i="12" s="1"/>
  <c r="O26" i="2"/>
  <c r="O28" i="2" s="1"/>
  <c r="J27" i="2"/>
  <c r="E21" i="3"/>
  <c r="E21" i="2"/>
  <c r="D22" i="10"/>
  <c r="D40" i="10"/>
  <c r="O40" i="10" s="1"/>
  <c r="J18" i="2"/>
  <c r="K52" i="2"/>
  <c r="J19" i="3"/>
  <c r="D31" i="5"/>
  <c r="O31" i="5" s="1"/>
  <c r="O30" i="5"/>
  <c r="F47" i="9"/>
  <c r="F49" i="9" s="1"/>
  <c r="F56" i="9" s="1"/>
  <c r="H51" i="3"/>
  <c r="K51" i="3" s="1"/>
  <c r="O51" i="3" s="1"/>
  <c r="O51" i="4" s="1"/>
  <c r="H51" i="2"/>
  <c r="F47" i="10"/>
  <c r="F49" i="10" s="1"/>
  <c r="F56" i="10" s="1"/>
  <c r="O30" i="11"/>
  <c r="I30" i="3"/>
  <c r="D31" i="11"/>
  <c r="I33" i="2"/>
  <c r="D33" i="4"/>
  <c r="F33" i="4" s="1"/>
  <c r="H33" i="4" s="1"/>
  <c r="O37" i="11"/>
  <c r="I37" i="3"/>
  <c r="F56" i="11"/>
  <c r="J13" i="2"/>
  <c r="H22" i="2"/>
  <c r="F30" i="2"/>
  <c r="I44" i="2"/>
  <c r="F51" i="2"/>
  <c r="K26" i="3"/>
  <c r="O26" i="3" s="1"/>
  <c r="O26" i="4" s="1"/>
  <c r="O29" i="6"/>
  <c r="F24" i="2"/>
  <c r="F24" i="3"/>
  <c r="F34" i="2"/>
  <c r="F34" i="3"/>
  <c r="O40" i="8"/>
  <c r="O20" i="9"/>
  <c r="H28" i="3"/>
  <c r="H28" i="2"/>
  <c r="G47" i="10"/>
  <c r="G49" i="10" s="1"/>
  <c r="G56" i="10" s="1"/>
  <c r="O28" i="10"/>
  <c r="E31" i="12"/>
  <c r="E47" i="12" s="1"/>
  <c r="E49" i="12" s="1"/>
  <c r="E56" i="12" s="1"/>
  <c r="D31" i="12"/>
  <c r="O31" i="12" s="1"/>
  <c r="E42" i="4"/>
  <c r="F42" i="4" s="1"/>
  <c r="H42" i="4" s="1"/>
  <c r="K42" i="2"/>
  <c r="M31" i="1"/>
  <c r="L34" i="3"/>
  <c r="L43" i="3"/>
  <c r="E12" i="2"/>
  <c r="O12" i="2" s="1"/>
  <c r="D41" i="2"/>
  <c r="K55" i="2"/>
  <c r="K53" i="3"/>
  <c r="O53" i="3" s="1"/>
  <c r="G29" i="4"/>
  <c r="D27" i="3"/>
  <c r="K27" i="3" s="1"/>
  <c r="O27" i="3" s="1"/>
  <c r="O27" i="4" s="1"/>
  <c r="D27" i="2"/>
  <c r="O27" i="2" s="1"/>
  <c r="O52" i="5"/>
  <c r="E30" i="2"/>
  <c r="E30" i="3"/>
  <c r="G24" i="2"/>
  <c r="G24" i="3"/>
  <c r="K24" i="3" s="1"/>
  <c r="O24" i="3" s="1"/>
  <c r="F31" i="8"/>
  <c r="E55" i="8"/>
  <c r="O55" i="8" s="1"/>
  <c r="J38" i="3"/>
  <c r="J38" i="2"/>
  <c r="O20" i="11"/>
  <c r="O13" i="1"/>
  <c r="J17" i="2"/>
  <c r="G32" i="2"/>
  <c r="O32" i="2" s="1"/>
  <c r="J37" i="2"/>
  <c r="G39" i="2"/>
  <c r="L13" i="3"/>
  <c r="G15" i="3"/>
  <c r="K15" i="3" s="1"/>
  <c r="O15" i="3" s="1"/>
  <c r="O15" i="4" s="1"/>
  <c r="D17" i="3"/>
  <c r="K17" i="3" s="1"/>
  <c r="O17" i="3" s="1"/>
  <c r="O13" i="5"/>
  <c r="O19" i="5"/>
  <c r="O38" i="6"/>
  <c r="F16" i="2"/>
  <c r="F16" i="3"/>
  <c r="O29" i="8"/>
  <c r="O43" i="12"/>
  <c r="O55" i="9"/>
  <c r="L52" i="3"/>
  <c r="J42" i="2"/>
  <c r="O42" i="2" s="1"/>
  <c r="O46" i="5"/>
  <c r="F44" i="3"/>
  <c r="K44" i="3" s="1"/>
  <c r="O44" i="3" s="1"/>
  <c r="O44" i="4" s="1"/>
  <c r="F44" i="2"/>
  <c r="E40" i="10"/>
  <c r="E47" i="10" s="1"/>
  <c r="E49" i="10" s="1"/>
  <c r="E56" i="10" s="1"/>
  <c r="O43" i="10"/>
  <c r="G20" i="4"/>
  <c r="L55" i="3"/>
  <c r="O55" i="1"/>
  <c r="O14" i="2"/>
  <c r="O16" i="2" s="1"/>
  <c r="G44" i="2"/>
  <c r="O19" i="8"/>
  <c r="H31" i="12"/>
  <c r="G25" i="4"/>
  <c r="F27" i="2"/>
  <c r="F53" i="2"/>
  <c r="F50" i="4"/>
  <c r="H50" i="4" s="1"/>
  <c r="E31" i="8"/>
  <c r="O46" i="8"/>
  <c r="O19" i="9"/>
  <c r="O21" i="10"/>
  <c r="O30" i="10"/>
  <c r="D40" i="11"/>
  <c r="O38" i="11"/>
  <c r="O16" i="5"/>
  <c r="F22" i="5"/>
  <c r="F47" i="5" s="1"/>
  <c r="F49" i="5" s="1"/>
  <c r="F56" i="5" s="1"/>
  <c r="D31" i="9"/>
  <c r="O16" i="12"/>
  <c r="E31" i="5"/>
  <c r="E47" i="5" s="1"/>
  <c r="E49" i="5" s="1"/>
  <c r="E56" i="5" s="1"/>
  <c r="O28" i="8"/>
  <c r="O34" i="9"/>
  <c r="I28" i="3"/>
  <c r="O28" i="5"/>
  <c r="O37" i="8"/>
  <c r="O25" i="10"/>
  <c r="O38" i="2" l="1"/>
  <c r="K40" i="2"/>
  <c r="E40" i="4"/>
  <c r="K25" i="3"/>
  <c r="O25" i="3" s="1"/>
  <c r="O25" i="4" s="1"/>
  <c r="K34" i="3"/>
  <c r="O34" i="3" s="1"/>
  <c r="O34" i="4" s="1"/>
  <c r="O22" i="2"/>
  <c r="K39" i="3"/>
  <c r="O24" i="4"/>
  <c r="O30" i="3"/>
  <c r="O30" i="4" s="1"/>
  <c r="J25" i="3"/>
  <c r="J25" i="2"/>
  <c r="G19" i="3"/>
  <c r="G19" i="2"/>
  <c r="O38" i="3"/>
  <c r="O38" i="4" s="1"/>
  <c r="O32" i="4"/>
  <c r="K56" i="1"/>
  <c r="D47" i="12"/>
  <c r="O22" i="12"/>
  <c r="G37" i="3"/>
  <c r="K37" i="3" s="1"/>
  <c r="O37" i="3" s="1"/>
  <c r="O37" i="4" s="1"/>
  <c r="G37" i="2"/>
  <c r="F22" i="2"/>
  <c r="F22" i="3"/>
  <c r="K13" i="2"/>
  <c r="E13" i="4"/>
  <c r="D28" i="2"/>
  <c r="D28" i="3"/>
  <c r="D22" i="4"/>
  <c r="I22" i="2"/>
  <c r="H34" i="3"/>
  <c r="H34" i="2"/>
  <c r="H19" i="3"/>
  <c r="H19" i="2"/>
  <c r="G29" i="3"/>
  <c r="G29" i="2"/>
  <c r="D52" i="2"/>
  <c r="D52" i="3"/>
  <c r="I37" i="2"/>
  <c r="D37" i="4"/>
  <c r="F37" i="4" s="1"/>
  <c r="H37" i="4" s="1"/>
  <c r="D29" i="3"/>
  <c r="D29" i="2"/>
  <c r="O19" i="2"/>
  <c r="G28" i="3"/>
  <c r="G28" i="2"/>
  <c r="D47" i="7"/>
  <c r="F25" i="4"/>
  <c r="H25" i="4" s="1"/>
  <c r="K31" i="2"/>
  <c r="E31" i="4"/>
  <c r="O50" i="2"/>
  <c r="G13" i="3"/>
  <c r="G13" i="2"/>
  <c r="E16" i="4"/>
  <c r="F16" i="4" s="1"/>
  <c r="H16" i="4" s="1"/>
  <c r="K16" i="2"/>
  <c r="J43" i="2"/>
  <c r="J43" i="3"/>
  <c r="K43" i="3" s="1"/>
  <c r="O43" i="3" s="1"/>
  <c r="O43" i="4" s="1"/>
  <c r="I20" i="2"/>
  <c r="D20" i="4"/>
  <c r="F20" i="4" s="1"/>
  <c r="H20" i="4" s="1"/>
  <c r="I31" i="3"/>
  <c r="O31" i="11"/>
  <c r="D38" i="3"/>
  <c r="D38" i="2"/>
  <c r="O29" i="2"/>
  <c r="D22" i="3"/>
  <c r="D22" i="2"/>
  <c r="F40" i="3"/>
  <c r="F40" i="2"/>
  <c r="O51" i="2"/>
  <c r="E55" i="2"/>
  <c r="E55" i="3"/>
  <c r="F39" i="3"/>
  <c r="F39" i="2"/>
  <c r="O31" i="9"/>
  <c r="D47" i="9"/>
  <c r="O44" i="2"/>
  <c r="O46" i="2" s="1"/>
  <c r="D30" i="4"/>
  <c r="F30" i="4" s="1"/>
  <c r="H30" i="4" s="1"/>
  <c r="I30" i="2"/>
  <c r="E20" i="3"/>
  <c r="K20" i="3" s="1"/>
  <c r="E20" i="2"/>
  <c r="O33" i="4"/>
  <c r="O39" i="3"/>
  <c r="O39" i="4" s="1"/>
  <c r="H29" i="3"/>
  <c r="H29" i="2"/>
  <c r="L47" i="3"/>
  <c r="D49" i="1"/>
  <c r="O47" i="1"/>
  <c r="G55" i="3"/>
  <c r="G55" i="2"/>
  <c r="O22" i="6"/>
  <c r="D47" i="6"/>
  <c r="J31" i="3"/>
  <c r="J31" i="2"/>
  <c r="O33" i="2"/>
  <c r="O39" i="2" s="1"/>
  <c r="I38" i="2"/>
  <c r="D38" i="4"/>
  <c r="F38" i="4" s="1"/>
  <c r="H38" i="4" s="1"/>
  <c r="H20" i="3"/>
  <c r="H20" i="2"/>
  <c r="I29" i="2"/>
  <c r="D29" i="4"/>
  <c r="F29" i="4" s="1"/>
  <c r="H29" i="4" s="1"/>
  <c r="O40" i="11"/>
  <c r="I40" i="3"/>
  <c r="G40" i="3"/>
  <c r="G40" i="2"/>
  <c r="J30" i="2"/>
  <c r="J30" i="3"/>
  <c r="H55" i="3"/>
  <c r="H55" i="2"/>
  <c r="M47" i="1"/>
  <c r="G31" i="4"/>
  <c r="D30" i="2"/>
  <c r="D30" i="3"/>
  <c r="D19" i="4"/>
  <c r="F19" i="4" s="1"/>
  <c r="H19" i="4" s="1"/>
  <c r="I19" i="2"/>
  <c r="F31" i="3"/>
  <c r="F31" i="2"/>
  <c r="J21" i="3"/>
  <c r="K21" i="3" s="1"/>
  <c r="J21" i="2"/>
  <c r="K43" i="2"/>
  <c r="E43" i="4"/>
  <c r="F43" i="4" s="1"/>
  <c r="H43" i="4" s="1"/>
  <c r="D31" i="3"/>
  <c r="D31" i="2"/>
  <c r="J52" i="3"/>
  <c r="J52" i="2"/>
  <c r="D55" i="2"/>
  <c r="D55" i="3"/>
  <c r="E34" i="4"/>
  <c r="F34" i="4" s="1"/>
  <c r="H34" i="4" s="1"/>
  <c r="K34" i="2"/>
  <c r="G38" i="3"/>
  <c r="G38" i="2"/>
  <c r="F29" i="3"/>
  <c r="F29" i="2"/>
  <c r="D47" i="11"/>
  <c r="F13" i="4"/>
  <c r="H13" i="4" s="1"/>
  <c r="J55" i="2"/>
  <c r="J55" i="3"/>
  <c r="G46" i="3"/>
  <c r="G46" i="2"/>
  <c r="O24" i="2"/>
  <c r="O42" i="4"/>
  <c r="O21" i="3"/>
  <c r="O21" i="4" s="1"/>
  <c r="O12" i="4"/>
  <c r="D52" i="4"/>
  <c r="F52" i="4" s="1"/>
  <c r="H52" i="4" s="1"/>
  <c r="I52" i="2"/>
  <c r="G31" i="2"/>
  <c r="G31" i="3"/>
  <c r="E29" i="3"/>
  <c r="E29" i="2"/>
  <c r="D40" i="3"/>
  <c r="D40" i="2"/>
  <c r="D47" i="5"/>
  <c r="E38" i="3"/>
  <c r="E38" i="2"/>
  <c r="J40" i="3"/>
  <c r="J40" i="2"/>
  <c r="O53" i="4"/>
  <c r="J28" i="3"/>
  <c r="J28" i="2"/>
  <c r="D47" i="10"/>
  <c r="O22" i="10"/>
  <c r="G20" i="3"/>
  <c r="G20" i="2"/>
  <c r="D19" i="2"/>
  <c r="D19" i="3"/>
  <c r="K19" i="3" s="1"/>
  <c r="O22" i="8"/>
  <c r="D47" i="8"/>
  <c r="E52" i="3"/>
  <c r="E52" i="2"/>
  <c r="D13" i="3"/>
  <c r="K13" i="3" s="1"/>
  <c r="O13" i="3" s="1"/>
  <c r="O13" i="4" s="1"/>
  <c r="D13" i="2"/>
  <c r="O13" i="2" s="1"/>
  <c r="O41" i="2"/>
  <c r="O43" i="2" s="1"/>
  <c r="D16" i="3"/>
  <c r="K16" i="3" s="1"/>
  <c r="O16" i="3" s="1"/>
  <c r="D16" i="2"/>
  <c r="D46" i="3"/>
  <c r="K46" i="3" s="1"/>
  <c r="O46" i="3" s="1"/>
  <c r="O46" i="4" s="1"/>
  <c r="D46" i="2"/>
  <c r="O19" i="3"/>
  <c r="O19" i="4" s="1"/>
  <c r="O17" i="4"/>
  <c r="O21" i="2"/>
  <c r="E30" i="4"/>
  <c r="K30" i="2"/>
  <c r="O14" i="4"/>
  <c r="O20" i="3"/>
  <c r="O11" i="4"/>
  <c r="O29" i="3"/>
  <c r="O29" i="4" s="1"/>
  <c r="O31" i="1"/>
  <c r="L31" i="3"/>
  <c r="I55" i="2"/>
  <c r="D55" i="4"/>
  <c r="F55" i="4" s="1"/>
  <c r="H55" i="4" s="1"/>
  <c r="K20" i="2"/>
  <c r="E20" i="4"/>
  <c r="G22" i="2" l="1"/>
  <c r="G22" i="3"/>
  <c r="O47" i="7"/>
  <c r="D49" i="7"/>
  <c r="O47" i="5"/>
  <c r="D49" i="5"/>
  <c r="K22" i="2"/>
  <c r="E22" i="4"/>
  <c r="F22" i="4" s="1"/>
  <c r="H22" i="4" s="1"/>
  <c r="O30" i="2"/>
  <c r="O31" i="2" s="1"/>
  <c r="O25" i="2"/>
  <c r="D49" i="6"/>
  <c r="O47" i="6"/>
  <c r="O47" i="12"/>
  <c r="D49" i="12"/>
  <c r="O16" i="4"/>
  <c r="K40" i="3"/>
  <c r="O40" i="3" s="1"/>
  <c r="K55" i="3"/>
  <c r="O55" i="3" s="1"/>
  <c r="O55" i="4" s="1"/>
  <c r="E22" i="3"/>
  <c r="K22" i="3" s="1"/>
  <c r="O22" i="3" s="1"/>
  <c r="E22" i="2"/>
  <c r="J22" i="2"/>
  <c r="J22" i="3"/>
  <c r="D40" i="4"/>
  <c r="F40" i="4" s="1"/>
  <c r="H40" i="4" s="1"/>
  <c r="I40" i="2"/>
  <c r="K29" i="3"/>
  <c r="O20" i="4"/>
  <c r="O47" i="10"/>
  <c r="D49" i="10"/>
  <c r="K30" i="3"/>
  <c r="K28" i="3"/>
  <c r="O28" i="3" s="1"/>
  <c r="O28" i="4" s="1"/>
  <c r="D49" i="9"/>
  <c r="O47" i="9"/>
  <c r="L49" i="3"/>
  <c r="D56" i="1"/>
  <c r="H31" i="2"/>
  <c r="H31" i="3"/>
  <c r="K38" i="3"/>
  <c r="O52" i="2"/>
  <c r="O55" i="2" s="1"/>
  <c r="K52" i="3"/>
  <c r="O52" i="3" s="1"/>
  <c r="O52" i="4" s="1"/>
  <c r="I47" i="3"/>
  <c r="D49" i="11"/>
  <c r="O47" i="11"/>
  <c r="K31" i="3"/>
  <c r="O31" i="3" s="1"/>
  <c r="O31" i="4" s="1"/>
  <c r="M49" i="1"/>
  <c r="G47" i="4"/>
  <c r="I31" i="2"/>
  <c r="D31" i="4"/>
  <c r="F31" i="4" s="1"/>
  <c r="H31" i="4" s="1"/>
  <c r="O34" i="2"/>
  <c r="O47" i="8"/>
  <c r="D49" i="8"/>
  <c r="O40" i="2"/>
  <c r="O22" i="4" l="1"/>
  <c r="M56" i="1"/>
  <c r="G56" i="4" s="1"/>
  <c r="G49" i="4"/>
  <c r="E47" i="3"/>
  <c r="E47" i="2"/>
  <c r="D47" i="4"/>
  <c r="F47" i="4" s="1"/>
  <c r="H47" i="4" s="1"/>
  <c r="I47" i="2"/>
  <c r="G47" i="2"/>
  <c r="G47" i="3"/>
  <c r="J47" i="2"/>
  <c r="J47" i="3"/>
  <c r="D47" i="3"/>
  <c r="K47" i="3" s="1"/>
  <c r="O47" i="3" s="1"/>
  <c r="O47" i="4" s="1"/>
  <c r="D47" i="2"/>
  <c r="O40" i="4"/>
  <c r="D56" i="7"/>
  <c r="O56" i="7" s="1"/>
  <c r="O49" i="7"/>
  <c r="F47" i="2"/>
  <c r="F47" i="3"/>
  <c r="O49" i="1"/>
  <c r="D56" i="12"/>
  <c r="O56" i="12" s="1"/>
  <c r="O49" i="12"/>
  <c r="H47" i="3"/>
  <c r="H47" i="2"/>
  <c r="D56" i="6"/>
  <c r="O56" i="6" s="1"/>
  <c r="O49" i="6"/>
  <c r="D56" i="9"/>
  <c r="O56" i="9" s="1"/>
  <c r="O49" i="9"/>
  <c r="I49" i="3"/>
  <c r="O49" i="11"/>
  <c r="D56" i="11"/>
  <c r="O49" i="8"/>
  <c r="D56" i="8"/>
  <c r="O56" i="8" s="1"/>
  <c r="D56" i="10"/>
  <c r="O56" i="10" s="1"/>
  <c r="O49" i="10"/>
  <c r="D56" i="5"/>
  <c r="O56" i="5" s="1"/>
  <c r="O49" i="5"/>
  <c r="O56" i="1"/>
  <c r="L56" i="3"/>
  <c r="E47" i="4"/>
  <c r="K47" i="2"/>
  <c r="J49" i="2" l="1"/>
  <c r="J49" i="3"/>
  <c r="E56" i="4"/>
  <c r="K56" i="2"/>
  <c r="G49" i="3"/>
  <c r="G49" i="2"/>
  <c r="F49" i="2"/>
  <c r="F49" i="3"/>
  <c r="H49" i="2"/>
  <c r="H49" i="3"/>
  <c r="H56" i="2"/>
  <c r="H56" i="3"/>
  <c r="D49" i="3"/>
  <c r="D49" i="2"/>
  <c r="E56" i="3"/>
  <c r="E56" i="2"/>
  <c r="D56" i="3"/>
  <c r="D56" i="2"/>
  <c r="J56" i="3"/>
  <c r="J56" i="2"/>
  <c r="K49" i="2"/>
  <c r="E49" i="4"/>
  <c r="G56" i="2"/>
  <c r="G56" i="3"/>
  <c r="O56" i="11"/>
  <c r="I56" i="3"/>
  <c r="D49" i="4"/>
  <c r="I49" i="2"/>
  <c r="F56" i="3"/>
  <c r="F56" i="2"/>
  <c r="E49" i="2"/>
  <c r="E49" i="3"/>
  <c r="O47" i="2"/>
  <c r="O49" i="2" l="1"/>
  <c r="K56" i="3"/>
  <c r="O56" i="3" s="1"/>
  <c r="O56" i="4" s="1"/>
  <c r="F49" i="4"/>
  <c r="H49" i="4" s="1"/>
  <c r="D56" i="4"/>
  <c r="F56" i="4" s="1"/>
  <c r="H56" i="4" s="1"/>
  <c r="I56" i="2"/>
  <c r="O56" i="2" s="1"/>
  <c r="K49" i="3"/>
  <c r="O49" i="3" s="1"/>
  <c r="O49" i="4" s="1"/>
</calcChain>
</file>

<file path=xl/sharedStrings.xml><?xml version="1.0" encoding="utf-8"?>
<sst xmlns="http://schemas.openxmlformats.org/spreadsheetml/2006/main" count="960" uniqueCount="119">
  <si>
    <t xml:space="preserve">   ＜青森県内市町村別自動車保有車両数＞</t>
    <phoneticPr fontId="6"/>
  </si>
  <si>
    <t>東北運輸局青森運輸支局</t>
    <rPh sb="7" eb="9">
      <t>ウンユ</t>
    </rPh>
    <phoneticPr fontId="6"/>
  </si>
  <si>
    <t>　令和5年3月31日現在</t>
    <rPh sb="1" eb="3">
      <t>レイワ</t>
    </rPh>
    <rPh sb="4" eb="5">
      <t>ネン</t>
    </rPh>
    <phoneticPr fontId="6"/>
  </si>
  <si>
    <t>市  町  村  別</t>
    <phoneticPr fontId="6"/>
  </si>
  <si>
    <t>青森市　</t>
    <phoneticPr fontId="6"/>
  </si>
  <si>
    <t>弘前市</t>
    <phoneticPr fontId="6"/>
  </si>
  <si>
    <t>黒石市</t>
    <phoneticPr fontId="6"/>
  </si>
  <si>
    <t>五所川原市</t>
    <phoneticPr fontId="6"/>
  </si>
  <si>
    <t>むつ市</t>
    <phoneticPr fontId="6"/>
  </si>
  <si>
    <t>つがる市</t>
    <rPh sb="3" eb="4">
      <t>シ</t>
    </rPh>
    <phoneticPr fontId="6"/>
  </si>
  <si>
    <t>平　川　市</t>
    <rPh sb="0" eb="1">
      <t>ヒラ</t>
    </rPh>
    <rPh sb="2" eb="3">
      <t>カワ</t>
    </rPh>
    <rPh sb="4" eb="5">
      <t>シ</t>
    </rPh>
    <phoneticPr fontId="6"/>
  </si>
  <si>
    <t>八戸市</t>
    <phoneticPr fontId="6"/>
  </si>
  <si>
    <t>十和田市</t>
    <phoneticPr fontId="6"/>
  </si>
  <si>
    <t>三沢市</t>
    <phoneticPr fontId="6"/>
  </si>
  <si>
    <t>駐留軍内数</t>
    <phoneticPr fontId="6"/>
  </si>
  <si>
    <t>市計</t>
    <phoneticPr fontId="6"/>
  </si>
  <si>
    <t>用途別</t>
    <phoneticPr fontId="6"/>
  </si>
  <si>
    <t>車種別</t>
    <phoneticPr fontId="6"/>
  </si>
  <si>
    <t>業態別</t>
    <phoneticPr fontId="6"/>
  </si>
  <si>
    <t>貨    物    車</t>
    <phoneticPr fontId="6"/>
  </si>
  <si>
    <t>普通車</t>
    <phoneticPr fontId="6"/>
  </si>
  <si>
    <t>自家用</t>
    <phoneticPr fontId="6"/>
  </si>
  <si>
    <t>事業用</t>
    <phoneticPr fontId="6"/>
  </si>
  <si>
    <t>計</t>
    <phoneticPr fontId="6"/>
  </si>
  <si>
    <t>小型車</t>
    <phoneticPr fontId="6"/>
  </si>
  <si>
    <t>被牽引車</t>
    <phoneticPr fontId="6"/>
  </si>
  <si>
    <t>合 計</t>
    <phoneticPr fontId="6"/>
  </si>
  <si>
    <t>乗   合   車</t>
    <phoneticPr fontId="6"/>
  </si>
  <si>
    <t>乗   用   車</t>
    <phoneticPr fontId="6"/>
  </si>
  <si>
    <t>特種用途車</t>
    <phoneticPr fontId="6"/>
  </si>
  <si>
    <t>大型特殊車</t>
    <phoneticPr fontId="6"/>
  </si>
  <si>
    <t>登録車両数合計</t>
    <phoneticPr fontId="6"/>
  </si>
  <si>
    <t>小  型  二 輪 車</t>
    <phoneticPr fontId="6"/>
  </si>
  <si>
    <t>検査車両数合計</t>
    <phoneticPr fontId="6"/>
  </si>
  <si>
    <t>軽 自 動 車</t>
    <phoneticPr fontId="6"/>
  </si>
  <si>
    <t>四輪</t>
    <phoneticPr fontId="6"/>
  </si>
  <si>
    <t>乗用車</t>
    <phoneticPr fontId="6"/>
  </si>
  <si>
    <t>貨物車</t>
    <phoneticPr fontId="6"/>
  </si>
  <si>
    <t>特      種</t>
    <phoneticPr fontId="6"/>
  </si>
  <si>
    <t>二      輪</t>
    <phoneticPr fontId="6"/>
  </si>
  <si>
    <t>-</t>
    <phoneticPr fontId="6"/>
  </si>
  <si>
    <t>届出車両数合計</t>
    <rPh sb="0" eb="7">
      <t>トドケデシャリョウスウゴウケイ</t>
    </rPh>
    <phoneticPr fontId="6"/>
  </si>
  <si>
    <t>総      合      計</t>
    <phoneticPr fontId="6"/>
  </si>
  <si>
    <t>　</t>
  </si>
  <si>
    <t>東津軽郡</t>
    <phoneticPr fontId="6"/>
  </si>
  <si>
    <t>西津軽郡</t>
    <phoneticPr fontId="6"/>
  </si>
  <si>
    <t>中津軽郡</t>
    <phoneticPr fontId="6"/>
  </si>
  <si>
    <t>南津軽郡</t>
    <phoneticPr fontId="6"/>
  </si>
  <si>
    <t>北津軽郡</t>
    <phoneticPr fontId="6"/>
  </si>
  <si>
    <t>上北郡</t>
    <phoneticPr fontId="6"/>
  </si>
  <si>
    <t>下北郡</t>
    <phoneticPr fontId="6"/>
  </si>
  <si>
    <t>三戸郡</t>
    <phoneticPr fontId="6"/>
  </si>
  <si>
    <t>郡計</t>
    <phoneticPr fontId="6"/>
  </si>
  <si>
    <t>用途別</t>
  </si>
  <si>
    <t>車種別</t>
  </si>
  <si>
    <t>業態別</t>
  </si>
  <si>
    <t>普通車</t>
  </si>
  <si>
    <t>自家用</t>
  </si>
  <si>
    <t>事業用</t>
  </si>
  <si>
    <t>計</t>
  </si>
  <si>
    <t>小型車</t>
  </si>
  <si>
    <t>被牽引車</t>
  </si>
  <si>
    <t>乗    合    車</t>
    <phoneticPr fontId="6"/>
  </si>
  <si>
    <t>特種用途車</t>
  </si>
  <si>
    <t>大型特殊車</t>
  </si>
  <si>
    <t>登録車両数合計</t>
  </si>
  <si>
    <t>検査車両数合計</t>
  </si>
  <si>
    <t>四輪</t>
  </si>
  <si>
    <t>乗用車</t>
  </si>
  <si>
    <t>貨物車</t>
  </si>
  <si>
    <t>　</t>
    <phoneticPr fontId="6"/>
  </si>
  <si>
    <t>横浜町　　　野辺地町　　上北郡の内</t>
    <phoneticPr fontId="6"/>
  </si>
  <si>
    <t>郡部計</t>
    <phoneticPr fontId="6"/>
  </si>
  <si>
    <t>七市計</t>
    <rPh sb="0" eb="1">
      <t>ナナ</t>
    </rPh>
    <phoneticPr fontId="6"/>
  </si>
  <si>
    <t>青森管轄計</t>
    <phoneticPr fontId="6"/>
  </si>
  <si>
    <t>横浜町を除く野辺地町　　　　　上北郡</t>
    <phoneticPr fontId="6"/>
  </si>
  <si>
    <t>三市計</t>
    <phoneticPr fontId="6"/>
  </si>
  <si>
    <t>八戸管轄計</t>
    <phoneticPr fontId="6"/>
  </si>
  <si>
    <t>総合計</t>
    <phoneticPr fontId="6"/>
  </si>
  <si>
    <t xml:space="preserve">   東　　津　　軽　　郡</t>
    <phoneticPr fontId="6"/>
  </si>
  <si>
    <t>平内町</t>
    <phoneticPr fontId="6"/>
  </si>
  <si>
    <t>外ヶ浜町</t>
    <rPh sb="0" eb="1">
      <t>ソト</t>
    </rPh>
    <rPh sb="2" eb="3">
      <t>ハマ</t>
    </rPh>
    <rPh sb="3" eb="4">
      <t>マチ</t>
    </rPh>
    <phoneticPr fontId="6"/>
  </si>
  <si>
    <t>今別町</t>
    <phoneticPr fontId="6"/>
  </si>
  <si>
    <t>蓬田村</t>
    <phoneticPr fontId="6"/>
  </si>
  <si>
    <t xml:space="preserve">   西　　津　　軽　　郡</t>
    <phoneticPr fontId="6"/>
  </si>
  <si>
    <t>鰺ｹ沢町</t>
    <phoneticPr fontId="6"/>
  </si>
  <si>
    <t>深浦町</t>
    <phoneticPr fontId="6"/>
  </si>
  <si>
    <t xml:space="preserve">   中　　津　　軽　　郡</t>
    <phoneticPr fontId="6"/>
  </si>
  <si>
    <t>西目屋村</t>
    <phoneticPr fontId="6"/>
  </si>
  <si>
    <t xml:space="preserve"> </t>
  </si>
  <si>
    <t xml:space="preserve">   南　　津　　軽　　郡</t>
    <phoneticPr fontId="6"/>
  </si>
  <si>
    <t>藤崎町</t>
    <phoneticPr fontId="6"/>
  </si>
  <si>
    <t>大鰐町</t>
    <phoneticPr fontId="6"/>
  </si>
  <si>
    <t>田舎舘村</t>
    <phoneticPr fontId="6"/>
  </si>
  <si>
    <t xml:space="preserve">   北　　津　　軽　　郡</t>
    <phoneticPr fontId="6"/>
  </si>
  <si>
    <t>板柳町</t>
    <phoneticPr fontId="6"/>
  </si>
  <si>
    <t>中泊町</t>
    <rPh sb="1" eb="2">
      <t>トマリ</t>
    </rPh>
    <phoneticPr fontId="6"/>
  </si>
  <si>
    <t>鶴田町</t>
    <phoneticPr fontId="6"/>
  </si>
  <si>
    <t xml:space="preserve">   下　　北　　郡</t>
    <phoneticPr fontId="6"/>
  </si>
  <si>
    <t>大間町</t>
    <phoneticPr fontId="6"/>
  </si>
  <si>
    <t>東通村</t>
    <phoneticPr fontId="6"/>
  </si>
  <si>
    <t>風間浦村</t>
    <phoneticPr fontId="6"/>
  </si>
  <si>
    <t>佐井村</t>
    <phoneticPr fontId="6"/>
  </si>
  <si>
    <t>届出車両数合計</t>
    <rPh sb="0" eb="2">
      <t>トドケデ</t>
    </rPh>
    <rPh sb="2" eb="4">
      <t>シャリョウ</t>
    </rPh>
    <rPh sb="4" eb="5">
      <t>スウ</t>
    </rPh>
    <rPh sb="5" eb="7">
      <t>ゴウケイ</t>
    </rPh>
    <phoneticPr fontId="6"/>
  </si>
  <si>
    <t xml:space="preserve">   上　　北　　郡</t>
    <phoneticPr fontId="6"/>
  </si>
  <si>
    <t>野辺地町</t>
    <phoneticPr fontId="6"/>
  </si>
  <si>
    <t>横浜町</t>
    <phoneticPr fontId="6"/>
  </si>
  <si>
    <t>おいらせ町</t>
    <rPh sb="4" eb="5">
      <t>チョウ</t>
    </rPh>
    <phoneticPr fontId="6"/>
  </si>
  <si>
    <t>六戸町</t>
    <phoneticPr fontId="6"/>
  </si>
  <si>
    <t>七戸町</t>
    <phoneticPr fontId="6"/>
  </si>
  <si>
    <t>東北町</t>
    <phoneticPr fontId="6"/>
  </si>
  <si>
    <t>六ヶ所村</t>
    <phoneticPr fontId="6"/>
  </si>
  <si>
    <t xml:space="preserve">   三　　戸　　郡</t>
    <phoneticPr fontId="6"/>
  </si>
  <si>
    <t>三戸町</t>
    <phoneticPr fontId="6"/>
  </si>
  <si>
    <t>五戸町</t>
    <phoneticPr fontId="6"/>
  </si>
  <si>
    <t>田子町</t>
    <phoneticPr fontId="6"/>
  </si>
  <si>
    <t>南部町</t>
    <phoneticPr fontId="6"/>
  </si>
  <si>
    <t>階上町</t>
    <phoneticPr fontId="6"/>
  </si>
  <si>
    <t>新郷村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</si>
</sst>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i/>
      <sz val="12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04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/>
    <xf numFmtId="0" fontId="8" fillId="0" borderId="0" xfId="2" applyFont="1"/>
    <xf numFmtId="0" fontId="9" fillId="0" borderId="0" xfId="2" applyFont="1" applyAlignment="1">
      <alignment horizontal="right" vertical="top"/>
    </xf>
    <xf numFmtId="0" fontId="1" fillId="0" borderId="0" xfId="2" applyAlignment="1">
      <alignment horizontal="right"/>
    </xf>
    <xf numFmtId="0" fontId="9" fillId="0" borderId="1" xfId="2" applyFont="1" applyBorder="1" applyAlignment="1">
      <alignment horizontal="right"/>
    </xf>
    <xf numFmtId="0" fontId="1" fillId="0" borderId="1" xfId="2" applyBorder="1"/>
    <xf numFmtId="0" fontId="10" fillId="0" borderId="2" xfId="2" applyFont="1" applyBorder="1" applyAlignment="1">
      <alignment horizontal="center" vertical="distributed"/>
    </xf>
    <xf numFmtId="0" fontId="10" fillId="0" borderId="3" xfId="2" applyFont="1" applyBorder="1" applyAlignment="1">
      <alignment horizontal="center" vertical="distributed"/>
    </xf>
    <xf numFmtId="0" fontId="10" fillId="0" borderId="4" xfId="2" applyFont="1" applyBorder="1" applyAlignment="1">
      <alignment horizontal="center" vertical="distributed"/>
    </xf>
    <xf numFmtId="0" fontId="10" fillId="0" borderId="5" xfId="2" applyFont="1" applyBorder="1" applyAlignment="1">
      <alignment horizontal="center" vertical="distributed" textRotation="255"/>
    </xf>
    <xf numFmtId="0" fontId="10" fillId="0" borderId="3" xfId="2" applyFont="1" applyBorder="1" applyAlignment="1">
      <alignment horizontal="center" vertical="distributed" textRotation="255"/>
    </xf>
    <xf numFmtId="0" fontId="10" fillId="0" borderId="6" xfId="2" applyFont="1" applyBorder="1" applyAlignment="1">
      <alignment horizontal="center" vertical="distributed" textRotation="255"/>
    </xf>
    <xf numFmtId="0" fontId="10" fillId="2" borderId="7" xfId="2" applyFont="1" applyFill="1" applyBorder="1" applyAlignment="1">
      <alignment horizontal="center" vertical="distributed" textRotation="255"/>
    </xf>
    <xf numFmtId="0" fontId="10" fillId="0" borderId="8" xfId="2" applyFont="1" applyBorder="1" applyAlignment="1">
      <alignment horizontal="center" vertical="center" textRotation="255"/>
    </xf>
    <xf numFmtId="0" fontId="10" fillId="0" borderId="9" xfId="2" applyFont="1" applyBorder="1" applyAlignment="1">
      <alignment horizontal="center" vertical="center" textRotation="255"/>
    </xf>
    <xf numFmtId="0" fontId="10" fillId="0" borderId="10" xfId="2" applyFont="1" applyBorder="1" applyAlignment="1">
      <alignment horizontal="center" vertical="center" textRotation="255"/>
    </xf>
    <xf numFmtId="0" fontId="10" fillId="0" borderId="11" xfId="2" applyFont="1" applyBorder="1" applyAlignment="1">
      <alignment horizontal="center" vertical="distributed" textRotation="255"/>
    </xf>
    <xf numFmtId="0" fontId="10" fillId="0" borderId="9" xfId="2" applyFont="1" applyBorder="1" applyAlignment="1">
      <alignment horizontal="center" vertical="distributed" textRotation="255"/>
    </xf>
    <xf numFmtId="0" fontId="1" fillId="0" borderId="12" xfId="2" applyBorder="1" applyAlignment="1">
      <alignment horizontal="center" vertical="distributed" textRotation="255"/>
    </xf>
    <xf numFmtId="0" fontId="10" fillId="2" borderId="13" xfId="2" applyFont="1" applyFill="1" applyBorder="1" applyAlignment="1">
      <alignment horizontal="center" vertical="distributed" textRotation="255"/>
    </xf>
    <xf numFmtId="0" fontId="10" fillId="0" borderId="14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 textRotation="255"/>
    </xf>
    <xf numFmtId="0" fontId="10" fillId="0" borderId="16" xfId="2" applyFont="1" applyBorder="1" applyAlignment="1">
      <alignment horizontal="center" vertical="center" textRotation="255"/>
    </xf>
    <xf numFmtId="0" fontId="10" fillId="0" borderId="17" xfId="2" applyFont="1" applyBorder="1" applyAlignment="1">
      <alignment horizontal="center" vertical="distributed" textRotation="255"/>
    </xf>
    <xf numFmtId="0" fontId="10" fillId="0" borderId="15" xfId="2" applyFont="1" applyBorder="1" applyAlignment="1">
      <alignment horizontal="center" vertical="distributed" textRotation="255"/>
    </xf>
    <xf numFmtId="0" fontId="1" fillId="0" borderId="18" xfId="2" applyBorder="1" applyAlignment="1">
      <alignment horizontal="center" vertical="distributed" textRotation="255"/>
    </xf>
    <xf numFmtId="0" fontId="10" fillId="2" borderId="19" xfId="2" applyFont="1" applyFill="1" applyBorder="1" applyAlignment="1">
      <alignment horizontal="center" vertical="distributed" textRotation="255"/>
    </xf>
    <xf numFmtId="0" fontId="10" fillId="0" borderId="2" xfId="2" applyFont="1" applyBorder="1" applyAlignment="1">
      <alignment vertical="center" textRotation="255"/>
    </xf>
    <xf numFmtId="0" fontId="10" fillId="0" borderId="3" xfId="2" applyFont="1" applyBorder="1" applyAlignment="1">
      <alignment horizontal="center" vertical="center" textRotation="255"/>
    </xf>
    <xf numFmtId="0" fontId="10" fillId="0" borderId="4" xfId="2" applyFont="1" applyBorder="1" applyAlignment="1">
      <alignment horizontal="center" vertical="center"/>
    </xf>
    <xf numFmtId="38" fontId="1" fillId="0" borderId="5" xfId="1" applyBorder="1">
      <alignment vertical="center"/>
    </xf>
    <xf numFmtId="38" fontId="1" fillId="0" borderId="3" xfId="1" applyBorder="1">
      <alignment vertical="center"/>
    </xf>
    <xf numFmtId="38" fontId="1" fillId="2" borderId="20" xfId="1" applyFill="1" applyBorder="1">
      <alignment vertical="center"/>
    </xf>
    <xf numFmtId="0" fontId="10" fillId="0" borderId="8" xfId="2" applyFont="1" applyBorder="1" applyAlignment="1">
      <alignment vertical="center" textRotation="255"/>
    </xf>
    <xf numFmtId="0" fontId="10" fillId="0" borderId="10" xfId="2" applyFont="1" applyBorder="1" applyAlignment="1">
      <alignment horizontal="center" vertical="center"/>
    </xf>
    <xf numFmtId="38" fontId="1" fillId="0" borderId="11" xfId="1" applyBorder="1">
      <alignment vertical="center"/>
    </xf>
    <xf numFmtId="38" fontId="1" fillId="0" borderId="9" xfId="1" applyBorder="1">
      <alignment vertical="center"/>
    </xf>
    <xf numFmtId="38" fontId="1" fillId="2" borderId="13" xfId="1" applyFill="1" applyBorder="1">
      <alignment vertical="center"/>
    </xf>
    <xf numFmtId="0" fontId="10" fillId="0" borderId="14" xfId="2" applyFont="1" applyBorder="1" applyAlignment="1">
      <alignment vertical="center" textRotation="255"/>
    </xf>
    <xf numFmtId="0" fontId="10" fillId="0" borderId="16" xfId="2" applyFont="1" applyBorder="1" applyAlignment="1">
      <alignment horizontal="center" vertical="center"/>
    </xf>
    <xf numFmtId="38" fontId="1" fillId="0" borderId="17" xfId="1" applyBorder="1">
      <alignment vertical="center"/>
    </xf>
    <xf numFmtId="38" fontId="1" fillId="2" borderId="21" xfId="1" applyFill="1" applyBorder="1">
      <alignment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distributed"/>
    </xf>
    <xf numFmtId="0" fontId="10" fillId="0" borderId="23" xfId="2" applyFont="1" applyBorder="1" applyAlignment="1">
      <alignment horizontal="center" vertical="distributed"/>
    </xf>
    <xf numFmtId="0" fontId="10" fillId="0" borderId="24" xfId="2" applyFont="1" applyBorder="1" applyAlignment="1">
      <alignment horizontal="center" vertical="distributed"/>
    </xf>
    <xf numFmtId="38" fontId="1" fillId="0" borderId="25" xfId="1" applyBorder="1">
      <alignment vertical="center"/>
    </xf>
    <xf numFmtId="38" fontId="1" fillId="0" borderId="23" xfId="1" applyBorder="1">
      <alignment vertical="center"/>
    </xf>
    <xf numFmtId="0" fontId="10" fillId="0" borderId="26" xfId="2" applyFont="1" applyBorder="1" applyAlignment="1">
      <alignment horizontal="center" vertical="center" textRotation="255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38" fontId="1" fillId="0" borderId="29" xfId="1" applyBorder="1">
      <alignment vertical="center"/>
    </xf>
    <xf numFmtId="38" fontId="1" fillId="0" borderId="27" xfId="1" applyBorder="1">
      <alignment vertical="center"/>
    </xf>
    <xf numFmtId="0" fontId="10" fillId="0" borderId="9" xfId="2" applyFont="1" applyBorder="1" applyAlignment="1">
      <alignment horizontal="center" vertical="distributed"/>
    </xf>
    <xf numFmtId="0" fontId="10" fillId="0" borderId="10" xfId="2" applyFont="1" applyBorder="1" applyAlignment="1">
      <alignment horizontal="center" vertical="distributed"/>
    </xf>
    <xf numFmtId="0" fontId="10" fillId="0" borderId="30" xfId="2" applyFont="1" applyBorder="1" applyAlignment="1">
      <alignment horizontal="center" vertical="center" textRotation="255"/>
    </xf>
    <xf numFmtId="0" fontId="10" fillId="0" borderId="31" xfId="2" applyFont="1" applyBorder="1" applyAlignment="1">
      <alignment horizontal="center" vertical="distributed"/>
    </xf>
    <xf numFmtId="0" fontId="10" fillId="0" borderId="32" xfId="2" applyFont="1" applyBorder="1" applyAlignment="1">
      <alignment horizontal="center" vertical="distributed"/>
    </xf>
    <xf numFmtId="38" fontId="0" fillId="0" borderId="33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2" borderId="22" xfId="2" applyFont="1" applyFill="1" applyBorder="1" applyAlignment="1">
      <alignment horizontal="center" vertical="center"/>
    </xf>
    <xf numFmtId="0" fontId="10" fillId="2" borderId="23" xfId="2" applyFont="1" applyFill="1" applyBorder="1" applyAlignment="1">
      <alignment horizontal="center" vertical="center"/>
    </xf>
    <xf numFmtId="0" fontId="10" fillId="2" borderId="24" xfId="2" applyFont="1" applyFill="1" applyBorder="1" applyAlignment="1">
      <alignment horizontal="center" vertical="center"/>
    </xf>
    <xf numFmtId="38" fontId="1" fillId="2" borderId="25" xfId="1" applyFill="1" applyBorder="1">
      <alignment vertical="center"/>
    </xf>
    <xf numFmtId="38" fontId="1" fillId="2" borderId="23" xfId="1" applyFill="1" applyBorder="1">
      <alignment vertical="center"/>
    </xf>
    <xf numFmtId="38" fontId="1" fillId="2" borderId="34" xfId="1" applyFill="1" applyBorder="1">
      <alignment vertical="center"/>
    </xf>
    <xf numFmtId="0" fontId="11" fillId="0" borderId="0" xfId="2" applyFont="1"/>
    <xf numFmtId="0" fontId="12" fillId="0" borderId="0" xfId="2" applyFont="1"/>
    <xf numFmtId="0" fontId="13" fillId="0" borderId="0" xfId="2" applyFont="1"/>
    <xf numFmtId="0" fontId="14" fillId="0" borderId="0" xfId="2" applyFont="1" applyAlignment="1">
      <alignment horizontal="left"/>
    </xf>
    <xf numFmtId="0" fontId="10" fillId="0" borderId="35" xfId="2" applyFont="1" applyBorder="1" applyAlignment="1">
      <alignment horizontal="center" vertical="distributed" textRotation="255"/>
    </xf>
    <xf numFmtId="0" fontId="10" fillId="0" borderId="6" xfId="2" applyFont="1" applyBorder="1" applyAlignment="1">
      <alignment vertical="distributed" textRotation="255"/>
    </xf>
    <xf numFmtId="0" fontId="10" fillId="2" borderId="20" xfId="2" applyFont="1" applyFill="1" applyBorder="1" applyAlignment="1">
      <alignment horizontal="center" vertical="distributed" textRotation="255"/>
    </xf>
    <xf numFmtId="0" fontId="1" fillId="0" borderId="36" xfId="2" applyBorder="1" applyAlignment="1">
      <alignment horizontal="center" vertical="distributed"/>
    </xf>
    <xf numFmtId="0" fontId="1" fillId="0" borderId="12" xfId="2" applyBorder="1" applyAlignment="1">
      <alignment vertical="distributed"/>
    </xf>
    <xf numFmtId="0" fontId="1" fillId="0" borderId="12" xfId="2" applyBorder="1"/>
    <xf numFmtId="0" fontId="10" fillId="0" borderId="12" xfId="2" applyFont="1" applyBorder="1" applyAlignment="1">
      <alignment horizontal="center" vertical="distributed" textRotation="255"/>
    </xf>
    <xf numFmtId="0" fontId="1" fillId="2" borderId="21" xfId="2" applyFill="1" applyBorder="1"/>
    <xf numFmtId="0" fontId="1" fillId="0" borderId="18" xfId="2" applyBorder="1"/>
    <xf numFmtId="0" fontId="10" fillId="0" borderId="18" xfId="2" applyFont="1" applyBorder="1" applyAlignment="1">
      <alignment horizontal="center" vertical="distributed" textRotation="255"/>
    </xf>
    <xf numFmtId="0" fontId="1" fillId="2" borderId="37" xfId="2" applyFill="1" applyBorder="1"/>
    <xf numFmtId="38" fontId="1" fillId="0" borderId="38" xfId="1" applyBorder="1">
      <alignment vertical="center"/>
    </xf>
    <xf numFmtId="38" fontId="1" fillId="0" borderId="6" xfId="1" applyBorder="1">
      <alignment vertical="center"/>
    </xf>
    <xf numFmtId="38" fontId="1" fillId="0" borderId="39" xfId="1" applyBorder="1">
      <alignment vertical="center"/>
    </xf>
    <xf numFmtId="0" fontId="1" fillId="0" borderId="3" xfId="2" applyBorder="1" applyAlignment="1">
      <alignment vertical="center"/>
    </xf>
    <xf numFmtId="38" fontId="1" fillId="2" borderId="7" xfId="1" applyFill="1" applyBorder="1">
      <alignment vertical="center"/>
    </xf>
    <xf numFmtId="38" fontId="1" fillId="0" borderId="8" xfId="1" applyBorder="1">
      <alignment vertical="center"/>
    </xf>
    <xf numFmtId="38" fontId="1" fillId="0" borderId="40" xfId="1" applyBorder="1">
      <alignment vertical="center"/>
    </xf>
    <xf numFmtId="0" fontId="1" fillId="0" borderId="9" xfId="2" applyBorder="1" applyAlignment="1">
      <alignment vertical="center"/>
    </xf>
    <xf numFmtId="38" fontId="1" fillId="0" borderId="26" xfId="1" applyBorder="1">
      <alignment vertical="center"/>
    </xf>
    <xf numFmtId="38" fontId="1" fillId="0" borderId="12" xfId="1" applyBorder="1">
      <alignment vertical="center"/>
    </xf>
    <xf numFmtId="38" fontId="1" fillId="0" borderId="41" xfId="1" applyBorder="1">
      <alignment vertical="center"/>
    </xf>
    <xf numFmtId="0" fontId="1" fillId="0" borderId="15" xfId="2" applyBorder="1" applyAlignment="1">
      <alignment vertical="center"/>
    </xf>
    <xf numFmtId="38" fontId="1" fillId="2" borderId="42" xfId="1" applyFill="1" applyBorder="1">
      <alignment vertical="center"/>
    </xf>
    <xf numFmtId="38" fontId="1" fillId="0" borderId="2" xfId="1" applyBorder="1">
      <alignment vertical="center"/>
    </xf>
    <xf numFmtId="0" fontId="1" fillId="0" borderId="23" xfId="2" applyBorder="1" applyAlignment="1">
      <alignment vertical="center"/>
    </xf>
    <xf numFmtId="0" fontId="10" fillId="0" borderId="2" xfId="2" applyFont="1" applyBorder="1" applyAlignment="1">
      <alignment horizontal="center" vertical="center" textRotation="255"/>
    </xf>
    <xf numFmtId="38" fontId="1" fillId="0" borderId="30" xfId="1" applyBorder="1">
      <alignment vertical="center"/>
    </xf>
    <xf numFmtId="0" fontId="10" fillId="0" borderId="15" xfId="2" applyFont="1" applyBorder="1" applyAlignment="1">
      <alignment horizontal="center" vertical="distributed"/>
    </xf>
    <xf numFmtId="0" fontId="10" fillId="0" borderId="16" xfId="2" applyFont="1" applyBorder="1" applyAlignment="1">
      <alignment horizontal="center" vertical="distributed"/>
    </xf>
    <xf numFmtId="38" fontId="1" fillId="0" borderId="26" xfId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1" fillId="0" borderId="12" xfId="1" applyBorder="1" applyAlignment="1">
      <alignment horizontal="center" vertical="center"/>
    </xf>
    <xf numFmtId="38" fontId="1" fillId="0" borderId="41" xfId="1" applyBorder="1" applyAlignment="1">
      <alignment horizontal="center" vertical="center"/>
    </xf>
    <xf numFmtId="38" fontId="0" fillId="2" borderId="42" xfId="1" applyFont="1" applyFill="1" applyBorder="1" applyAlignment="1">
      <alignment horizontal="center" vertical="center"/>
    </xf>
    <xf numFmtId="38" fontId="1" fillId="2" borderId="22" xfId="1" applyFill="1" applyBorder="1">
      <alignment vertical="center"/>
    </xf>
    <xf numFmtId="38" fontId="1" fillId="2" borderId="43" xfId="1" applyFill="1" applyBorder="1">
      <alignment vertical="center"/>
    </xf>
    <xf numFmtId="0" fontId="1" fillId="2" borderId="23" xfId="2" applyFill="1" applyBorder="1" applyAlignment="1">
      <alignment vertical="center"/>
    </xf>
    <xf numFmtId="0" fontId="10" fillId="0" borderId="39" xfId="2" applyFont="1" applyBorder="1" applyAlignment="1">
      <alignment horizontal="center" vertical="distributed" textRotation="255"/>
    </xf>
    <xf numFmtId="0" fontId="10" fillId="0" borderId="44" xfId="2" applyFont="1" applyBorder="1" applyAlignment="1">
      <alignment horizontal="center" vertical="distributed" textRotation="255"/>
    </xf>
    <xf numFmtId="0" fontId="1" fillId="0" borderId="36" xfId="2" applyBorder="1"/>
    <xf numFmtId="0" fontId="1" fillId="0" borderId="41" xfId="2" applyBorder="1"/>
    <xf numFmtId="0" fontId="10" fillId="0" borderId="45" xfId="2" applyFont="1" applyBorder="1" applyAlignment="1">
      <alignment horizontal="center" vertical="distributed" textRotation="255"/>
    </xf>
    <xf numFmtId="0" fontId="1" fillId="0" borderId="46" xfId="2" applyBorder="1"/>
    <xf numFmtId="0" fontId="1" fillId="0" borderId="47" xfId="2" applyBorder="1"/>
    <xf numFmtId="0" fontId="10" fillId="0" borderId="48" xfId="2" applyFont="1" applyBorder="1" applyAlignment="1">
      <alignment horizontal="center" vertical="distributed" textRotation="255"/>
    </xf>
    <xf numFmtId="38" fontId="1" fillId="0" borderId="35" xfId="1" applyBorder="1">
      <alignment vertical="center"/>
    </xf>
    <xf numFmtId="38" fontId="1" fillId="0" borderId="49" xfId="1" applyBorder="1">
      <alignment vertical="center"/>
    </xf>
    <xf numFmtId="38" fontId="1" fillId="0" borderId="50" xfId="1" applyBorder="1">
      <alignment vertical="center"/>
    </xf>
    <xf numFmtId="38" fontId="1" fillId="0" borderId="51" xfId="1" applyBorder="1">
      <alignment vertical="center"/>
    </xf>
    <xf numFmtId="38" fontId="1" fillId="0" borderId="36" xfId="1" applyBorder="1">
      <alignment vertical="center"/>
    </xf>
    <xf numFmtId="38" fontId="1" fillId="0" borderId="31" xfId="1" applyBorder="1">
      <alignment vertical="center"/>
    </xf>
    <xf numFmtId="38" fontId="1" fillId="0" borderId="52" xfId="1" applyBorder="1">
      <alignment vertical="center"/>
    </xf>
    <xf numFmtId="38" fontId="1" fillId="0" borderId="53" xfId="1" applyBorder="1">
      <alignment vertical="center"/>
    </xf>
    <xf numFmtId="38" fontId="1" fillId="0" borderId="15" xfId="1" applyBorder="1">
      <alignment vertical="center"/>
    </xf>
    <xf numFmtId="38" fontId="1" fillId="0" borderId="54" xfId="1" applyBorder="1">
      <alignment vertical="center"/>
    </xf>
    <xf numFmtId="38" fontId="1" fillId="0" borderId="55" xfId="1" applyBorder="1">
      <alignment vertical="center"/>
    </xf>
    <xf numFmtId="38" fontId="1" fillId="0" borderId="56" xfId="1" applyBorder="1">
      <alignment vertical="center"/>
    </xf>
    <xf numFmtId="38" fontId="1" fillId="0" borderId="18" xfId="1" applyBorder="1">
      <alignment vertical="center"/>
    </xf>
    <xf numFmtId="38" fontId="1" fillId="0" borderId="57" xfId="1" applyBorder="1">
      <alignment vertical="center"/>
    </xf>
    <xf numFmtId="38" fontId="1" fillId="0" borderId="58" xfId="1" applyBorder="1">
      <alignment vertical="center"/>
    </xf>
    <xf numFmtId="38" fontId="1" fillId="0" borderId="51" xfId="1" applyBorder="1" applyAlignment="1">
      <alignment horizontal="center" vertical="center"/>
    </xf>
    <xf numFmtId="38" fontId="1" fillId="0" borderId="36" xfId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1" fillId="2" borderId="56" xfId="1" applyFill="1" applyBorder="1">
      <alignment vertical="center"/>
    </xf>
    <xf numFmtId="0" fontId="10" fillId="0" borderId="38" xfId="2" applyFont="1" applyBorder="1" applyAlignment="1">
      <alignment horizontal="center" vertical="distributed" textRotation="255"/>
    </xf>
    <xf numFmtId="0" fontId="10" fillId="2" borderId="6" xfId="2" applyFont="1" applyFill="1" applyBorder="1" applyAlignment="1">
      <alignment horizontal="center" vertical="distributed" textRotation="255"/>
    </xf>
    <xf numFmtId="0" fontId="1" fillId="0" borderId="51" xfId="2" applyBorder="1" applyAlignment="1">
      <alignment horizontal="center" vertical="distributed"/>
    </xf>
    <xf numFmtId="0" fontId="1" fillId="2" borderId="12" xfId="2" applyFill="1" applyBorder="1"/>
    <xf numFmtId="0" fontId="1" fillId="0" borderId="59" xfId="2" applyBorder="1" applyAlignment="1">
      <alignment horizontal="center" vertical="distributed"/>
    </xf>
    <xf numFmtId="0" fontId="1" fillId="2" borderId="18" xfId="2" applyFill="1" applyBorder="1"/>
    <xf numFmtId="38" fontId="1" fillId="2" borderId="31" xfId="1" applyFill="1" applyBorder="1">
      <alignment vertical="center"/>
    </xf>
    <xf numFmtId="0" fontId="1" fillId="0" borderId="6" xfId="2" applyBorder="1" applyAlignment="1">
      <alignment vertical="center"/>
    </xf>
    <xf numFmtId="38" fontId="1" fillId="2" borderId="9" xfId="1" applyFill="1" applyBorder="1">
      <alignment vertical="center"/>
    </xf>
    <xf numFmtId="38" fontId="1" fillId="2" borderId="18" xfId="1" applyFill="1" applyBorder="1">
      <alignment vertical="center"/>
    </xf>
    <xf numFmtId="38" fontId="1" fillId="2" borderId="12" xfId="1" applyFill="1" applyBorder="1">
      <alignment vertical="center"/>
    </xf>
    <xf numFmtId="0" fontId="1" fillId="0" borderId="18" xfId="2" applyBorder="1" applyAlignment="1">
      <alignment vertical="center"/>
    </xf>
    <xf numFmtId="38" fontId="0" fillId="0" borderId="36" xfId="1" applyFont="1" applyBorder="1" applyAlignment="1">
      <alignment horizontal="center" vertical="center"/>
    </xf>
    <xf numFmtId="38" fontId="0" fillId="2" borderId="12" xfId="1" applyFont="1" applyFill="1" applyBorder="1" applyAlignment="1">
      <alignment horizontal="center" vertical="center"/>
    </xf>
    <xf numFmtId="0" fontId="15" fillId="0" borderId="0" xfId="2" applyFont="1"/>
    <xf numFmtId="0" fontId="16" fillId="0" borderId="0" xfId="2" applyFont="1"/>
    <xf numFmtId="0" fontId="17" fillId="0" borderId="0" xfId="2" applyFont="1"/>
    <xf numFmtId="0" fontId="18" fillId="0" borderId="0" xfId="2" applyFont="1"/>
    <xf numFmtId="0" fontId="14" fillId="0" borderId="0" xfId="2" applyFont="1"/>
    <xf numFmtId="0" fontId="1" fillId="0" borderId="46" xfId="2" applyBorder="1" applyAlignment="1">
      <alignment horizontal="center" vertical="distributed"/>
    </xf>
    <xf numFmtId="0" fontId="1" fillId="0" borderId="18" xfId="2" applyBorder="1" applyAlignment="1">
      <alignment vertical="distributed"/>
    </xf>
    <xf numFmtId="38" fontId="1" fillId="0" borderId="60" xfId="1" applyBorder="1">
      <alignment vertical="center"/>
    </xf>
    <xf numFmtId="38" fontId="1" fillId="0" borderId="61" xfId="1" applyBorder="1">
      <alignment vertical="center"/>
    </xf>
    <xf numFmtId="38" fontId="1" fillId="0" borderId="62" xfId="1" applyBorder="1">
      <alignment vertical="center"/>
    </xf>
    <xf numFmtId="38" fontId="1" fillId="0" borderId="43" xfId="1" applyBorder="1">
      <alignment vertical="center"/>
    </xf>
    <xf numFmtId="38" fontId="1" fillId="0" borderId="63" xfId="1" applyBorder="1">
      <alignment vertical="center"/>
    </xf>
    <xf numFmtId="38" fontId="1" fillId="0" borderId="64" xfId="1" applyBorder="1">
      <alignment vertical="center"/>
    </xf>
    <xf numFmtId="38" fontId="1" fillId="0" borderId="10" xfId="1" applyBorder="1">
      <alignment vertical="center"/>
    </xf>
    <xf numFmtId="38" fontId="1" fillId="0" borderId="4" xfId="1" applyBorder="1">
      <alignment vertical="center"/>
    </xf>
    <xf numFmtId="38" fontId="1" fillId="2" borderId="65" xfId="1" applyFill="1" applyBorder="1">
      <alignment vertical="center"/>
    </xf>
    <xf numFmtId="0" fontId="10" fillId="0" borderId="66" xfId="2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0" borderId="67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/>
    </xf>
    <xf numFmtId="0" fontId="10" fillId="0" borderId="68" xfId="2" applyFont="1" applyBorder="1" applyAlignment="1">
      <alignment horizontal="center" vertical="center"/>
    </xf>
    <xf numFmtId="0" fontId="10" fillId="0" borderId="46" xfId="2" applyFont="1" applyBorder="1" applyAlignment="1">
      <alignment horizontal="center" vertical="center"/>
    </xf>
    <xf numFmtId="38" fontId="1" fillId="0" borderId="16" xfId="1" applyBorder="1">
      <alignment vertical="center"/>
    </xf>
    <xf numFmtId="38" fontId="1" fillId="0" borderId="24" xfId="1" applyBorder="1">
      <alignment vertical="center"/>
    </xf>
    <xf numFmtId="38" fontId="1" fillId="0" borderId="28" xfId="1" applyBorder="1">
      <alignment vertical="center"/>
    </xf>
    <xf numFmtId="38" fontId="1" fillId="0" borderId="32" xfId="1" applyBorder="1">
      <alignment vertical="center"/>
    </xf>
    <xf numFmtId="38" fontId="0" fillId="2" borderId="19" xfId="1" applyFont="1" applyFill="1" applyBorder="1" applyAlignment="1">
      <alignment horizontal="center" vertical="center"/>
    </xf>
    <xf numFmtId="38" fontId="1" fillId="2" borderId="24" xfId="1" applyFill="1" applyBorder="1">
      <alignment vertical="center"/>
    </xf>
    <xf numFmtId="38" fontId="1" fillId="2" borderId="19" xfId="1" applyFill="1" applyBorder="1">
      <alignment vertical="center"/>
    </xf>
    <xf numFmtId="0" fontId="19" fillId="0" borderId="0" xfId="2" applyFont="1"/>
    <xf numFmtId="38" fontId="0" fillId="2" borderId="65" xfId="1" applyFont="1" applyFill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1" fillId="0" borderId="69" xfId="1" applyBorder="1">
      <alignment vertical="center"/>
    </xf>
    <xf numFmtId="38" fontId="1" fillId="0" borderId="70" xfId="1" applyBorder="1">
      <alignment vertical="center"/>
    </xf>
    <xf numFmtId="0" fontId="1" fillId="0" borderId="45" xfId="2" applyBorder="1"/>
    <xf numFmtId="38" fontId="1" fillId="0" borderId="71" xfId="1" applyBorder="1">
      <alignment vertical="center"/>
    </xf>
    <xf numFmtId="38" fontId="1" fillId="0" borderId="72" xfId="1" applyBorder="1">
      <alignment vertical="center"/>
    </xf>
    <xf numFmtId="38" fontId="0" fillId="0" borderId="72" xfId="1" quotePrefix="1" applyFont="1" applyBorder="1">
      <alignment vertical="center"/>
    </xf>
    <xf numFmtId="38" fontId="1" fillId="0" borderId="73" xfId="1" applyBorder="1">
      <alignment vertical="center"/>
    </xf>
    <xf numFmtId="38" fontId="0" fillId="0" borderId="64" xfId="1" applyFont="1" applyBorder="1" applyAlignment="1">
      <alignment horizontal="center" vertical="center"/>
    </xf>
    <xf numFmtId="38" fontId="1" fillId="2" borderId="70" xfId="1" applyFill="1" applyBorder="1">
      <alignment vertical="center"/>
    </xf>
  </cellXfs>
  <cellStyles count="3">
    <cellStyle name="桁区切り" xfId="1" builtinId="6"/>
    <cellStyle name="標準" xfId="0" builtinId="0"/>
    <cellStyle name="標準_コピー ～ 市町村 管轄 郡別☆" xfId="2" xr:uid="{F66D6E0F-8D6C-435F-867A-B1DFC1AADB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161925</xdr:colOff>
      <xdr:row>2</xdr:row>
      <xdr:rowOff>85725</xdr:rowOff>
    </xdr:to>
    <xdr:pic>
      <xdr:nvPicPr>
        <xdr:cNvPr id="2" name="Picture 3" descr="BD10263_">
          <a:extLst>
            <a:ext uri="{FF2B5EF4-FFF2-40B4-BE49-F238E27FC236}">
              <a16:creationId xmlns:a16="http://schemas.microsoft.com/office/drawing/2014/main" id="{AE82EBC9-02C2-492E-917C-1654BADE3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0</xdr:row>
      <xdr:rowOff>180975</xdr:rowOff>
    </xdr:from>
    <xdr:to>
      <xdr:col>5</xdr:col>
      <xdr:colOff>390525</xdr:colOff>
      <xdr:row>2</xdr:row>
      <xdr:rowOff>114300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8DFA6C92-9B28-4827-8233-3EE3CF90EF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5800" y="180975"/>
          <a:ext cx="2676525" cy="314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青森県の保有車両数状況</a:t>
          </a:r>
          <a:r>
            <a:rPr lang="en-US" altLang="ja-JP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(Ⅲ)</a:t>
          </a:r>
          <a:endParaRPr lang="ja-JP" altLang="en-US" sz="3600" i="1" kern="10" spc="0">
            <a:ln w="9525">
              <a:noFill/>
              <a:round/>
              <a:headEnd/>
              <a:tailEnd/>
            </a:ln>
            <a:solidFill>
              <a:srgbClr val="000080"/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114300</xdr:rowOff>
    </xdr:from>
    <xdr:to>
      <xdr:col>1</xdr:col>
      <xdr:colOff>161925</xdr:colOff>
      <xdr:row>2</xdr:row>
      <xdr:rowOff>85725</xdr:rowOff>
    </xdr:to>
    <xdr:pic>
      <xdr:nvPicPr>
        <xdr:cNvPr id="4" name="Picture 3" descr="BD10263_">
          <a:extLst>
            <a:ext uri="{FF2B5EF4-FFF2-40B4-BE49-F238E27FC236}">
              <a16:creationId xmlns:a16="http://schemas.microsoft.com/office/drawing/2014/main" id="{AD9CCF0F-1979-45CC-90A4-3A65EC323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0</xdr:row>
      <xdr:rowOff>180975</xdr:rowOff>
    </xdr:from>
    <xdr:to>
      <xdr:col>5</xdr:col>
      <xdr:colOff>390525</xdr:colOff>
      <xdr:row>2</xdr:row>
      <xdr:rowOff>114300</xdr:rowOff>
    </xdr:to>
    <xdr:sp macro="" textlink="">
      <xdr:nvSpPr>
        <xdr:cNvPr id="5" name="WordArt 3">
          <a:extLst>
            <a:ext uri="{FF2B5EF4-FFF2-40B4-BE49-F238E27FC236}">
              <a16:creationId xmlns:a16="http://schemas.microsoft.com/office/drawing/2014/main" id="{24F538AF-1527-4D4C-B48A-5BD7BCA036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5800" y="180975"/>
          <a:ext cx="2676525" cy="314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青森県の保有車両数状況</a:t>
          </a:r>
          <a:r>
            <a:rPr lang="en-US" altLang="ja-JP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(Ⅲ)</a:t>
          </a:r>
          <a:endParaRPr lang="ja-JP" altLang="en-US" sz="3600" i="1" kern="10" spc="0">
            <a:ln w="9525">
              <a:noFill/>
              <a:round/>
              <a:headEnd/>
              <a:tailEnd/>
            </a:ln>
            <a:solidFill>
              <a:srgbClr val="000080"/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03F3F-7A5F-4C98-8F96-F6A4824A38BA}">
  <sheetPr>
    <tabColor rgb="FF3AE667"/>
    <pageSetUpPr fitToPage="1"/>
  </sheetPr>
  <dimension ref="A1:O60"/>
  <sheetViews>
    <sheetView tabSelected="1"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8.75" style="1" customWidth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B4" s="2"/>
      <c r="C4" s="2"/>
      <c r="D4" s="2"/>
      <c r="E4" s="2"/>
      <c r="F4" s="2"/>
      <c r="G4" s="3"/>
    </row>
    <row r="5" spans="1:15" ht="15" customHeight="1" x14ac:dyDescent="0.15">
      <c r="A5" s="4" t="s">
        <v>0</v>
      </c>
      <c r="B5" s="5"/>
      <c r="C5" s="6"/>
      <c r="D5" s="6"/>
      <c r="E5" s="6"/>
      <c r="M5" s="7" t="s">
        <v>1</v>
      </c>
      <c r="N5" s="8"/>
      <c r="O5" s="8"/>
    </row>
    <row r="6" spans="1:15" ht="15" customHeight="1" thickBot="1" x14ac:dyDescent="0.2">
      <c r="M6" s="9" t="s">
        <v>2</v>
      </c>
      <c r="N6" s="10"/>
      <c r="O6" s="10"/>
    </row>
    <row r="7" spans="1:15" ht="48" customHeight="1" x14ac:dyDescent="0.15">
      <c r="A7" s="11" t="s">
        <v>3</v>
      </c>
      <c r="B7" s="12"/>
      <c r="C7" s="13"/>
      <c r="D7" s="14" t="s">
        <v>4</v>
      </c>
      <c r="E7" s="15" t="s">
        <v>5</v>
      </c>
      <c r="F7" s="15" t="s">
        <v>6</v>
      </c>
      <c r="G7" s="15" t="s">
        <v>7</v>
      </c>
      <c r="H7" s="15" t="s">
        <v>8</v>
      </c>
      <c r="I7" s="16" t="s">
        <v>9</v>
      </c>
      <c r="J7" s="16" t="s">
        <v>10</v>
      </c>
      <c r="K7" s="15" t="s">
        <v>11</v>
      </c>
      <c r="L7" s="15" t="s">
        <v>12</v>
      </c>
      <c r="M7" s="15" t="s">
        <v>13</v>
      </c>
      <c r="N7" s="15" t="s">
        <v>14</v>
      </c>
      <c r="O7" s="17" t="s">
        <v>15</v>
      </c>
    </row>
    <row r="8" spans="1:15" ht="13.5" customHeight="1" x14ac:dyDescent="0.15">
      <c r="A8" s="18" t="s">
        <v>16</v>
      </c>
      <c r="B8" s="19" t="s">
        <v>17</v>
      </c>
      <c r="C8" s="20" t="s">
        <v>18</v>
      </c>
      <c r="D8" s="21"/>
      <c r="E8" s="22"/>
      <c r="F8" s="22"/>
      <c r="G8" s="22"/>
      <c r="H8" s="22"/>
      <c r="I8" s="23"/>
      <c r="J8" s="23"/>
      <c r="K8" s="22"/>
      <c r="L8" s="22"/>
      <c r="M8" s="22"/>
      <c r="N8" s="22"/>
      <c r="O8" s="24"/>
    </row>
    <row r="9" spans="1:15" x14ac:dyDescent="0.15">
      <c r="A9" s="18"/>
      <c r="B9" s="19"/>
      <c r="C9" s="20"/>
      <c r="D9" s="21"/>
      <c r="E9" s="22"/>
      <c r="F9" s="22"/>
      <c r="G9" s="22"/>
      <c r="H9" s="22"/>
      <c r="I9" s="23"/>
      <c r="J9" s="23"/>
      <c r="K9" s="22"/>
      <c r="L9" s="22"/>
      <c r="M9" s="22"/>
      <c r="N9" s="22"/>
      <c r="O9" s="24"/>
    </row>
    <row r="10" spans="1:15" ht="18.75" customHeight="1" thickBot="1" x14ac:dyDescent="0.2">
      <c r="A10" s="25"/>
      <c r="B10" s="26"/>
      <c r="C10" s="27"/>
      <c r="D10" s="28"/>
      <c r="E10" s="29"/>
      <c r="F10" s="29"/>
      <c r="G10" s="29"/>
      <c r="H10" s="29"/>
      <c r="I10" s="30"/>
      <c r="J10" s="30"/>
      <c r="K10" s="29"/>
      <c r="L10" s="29"/>
      <c r="M10" s="29"/>
      <c r="N10" s="29"/>
      <c r="O10" s="31"/>
    </row>
    <row r="11" spans="1:15" ht="21" customHeight="1" x14ac:dyDescent="0.15">
      <c r="A11" s="32" t="s">
        <v>19</v>
      </c>
      <c r="B11" s="33" t="s">
        <v>20</v>
      </c>
      <c r="C11" s="34" t="s">
        <v>21</v>
      </c>
      <c r="D11" s="35">
        <v>4299</v>
      </c>
      <c r="E11" s="36">
        <v>2723</v>
      </c>
      <c r="F11" s="36">
        <v>571</v>
      </c>
      <c r="G11" s="36">
        <v>1166</v>
      </c>
      <c r="H11" s="36">
        <v>1063</v>
      </c>
      <c r="I11" s="36">
        <v>974</v>
      </c>
      <c r="J11" s="36">
        <v>617</v>
      </c>
      <c r="K11" s="36">
        <v>3645</v>
      </c>
      <c r="L11" s="36">
        <v>1867</v>
      </c>
      <c r="M11" s="36">
        <v>765</v>
      </c>
      <c r="N11" s="36">
        <v>18</v>
      </c>
      <c r="O11" s="37">
        <f t="shared" ref="O11:O56" si="0">D11+E11+F11+G11+H11+I11+J11+K11+L11+M11</f>
        <v>17690</v>
      </c>
    </row>
    <row r="12" spans="1:15" ht="21" customHeight="1" x14ac:dyDescent="0.15">
      <c r="A12" s="38"/>
      <c r="B12" s="19"/>
      <c r="C12" s="39" t="s">
        <v>22</v>
      </c>
      <c r="D12" s="40">
        <v>2319</v>
      </c>
      <c r="E12" s="41">
        <v>918</v>
      </c>
      <c r="F12" s="41">
        <v>259</v>
      </c>
      <c r="G12" s="41">
        <v>234</v>
      </c>
      <c r="H12" s="41">
        <v>207</v>
      </c>
      <c r="I12" s="41">
        <v>175</v>
      </c>
      <c r="J12" s="41">
        <v>117</v>
      </c>
      <c r="K12" s="41">
        <v>2269</v>
      </c>
      <c r="L12" s="41">
        <v>385</v>
      </c>
      <c r="M12" s="41">
        <v>81</v>
      </c>
      <c r="N12" s="41">
        <v>0</v>
      </c>
      <c r="O12" s="42">
        <f t="shared" si="0"/>
        <v>6964</v>
      </c>
    </row>
    <row r="13" spans="1:15" ht="21" customHeight="1" x14ac:dyDescent="0.15">
      <c r="A13" s="38"/>
      <c r="B13" s="19"/>
      <c r="C13" s="39" t="s">
        <v>23</v>
      </c>
      <c r="D13" s="40">
        <f t="shared" ref="D13:M13" si="1">SUM(D11:D12)</f>
        <v>6618</v>
      </c>
      <c r="E13" s="40">
        <f t="shared" si="1"/>
        <v>3641</v>
      </c>
      <c r="F13" s="40">
        <f t="shared" si="1"/>
        <v>830</v>
      </c>
      <c r="G13" s="40">
        <f>SUM(G11:G12)</f>
        <v>1400</v>
      </c>
      <c r="H13" s="40">
        <f t="shared" si="1"/>
        <v>1270</v>
      </c>
      <c r="I13" s="40">
        <f>SUM(I11:I12)</f>
        <v>1149</v>
      </c>
      <c r="J13" s="40">
        <f>SUM(J11:J12)</f>
        <v>734</v>
      </c>
      <c r="K13" s="40">
        <f t="shared" si="1"/>
        <v>5914</v>
      </c>
      <c r="L13" s="40">
        <f>SUM(L11:L12)</f>
        <v>2252</v>
      </c>
      <c r="M13" s="40">
        <f t="shared" si="1"/>
        <v>846</v>
      </c>
      <c r="N13" s="40">
        <f>SUM(N11:N12)</f>
        <v>18</v>
      </c>
      <c r="O13" s="42">
        <f t="shared" si="0"/>
        <v>24654</v>
      </c>
    </row>
    <row r="14" spans="1:15" ht="21" customHeight="1" x14ac:dyDescent="0.15">
      <c r="A14" s="38"/>
      <c r="B14" s="19" t="s">
        <v>24</v>
      </c>
      <c r="C14" s="39" t="s">
        <v>21</v>
      </c>
      <c r="D14" s="40">
        <v>8269</v>
      </c>
      <c r="E14" s="41">
        <v>6027</v>
      </c>
      <c r="F14" s="41">
        <v>1213</v>
      </c>
      <c r="G14" s="41">
        <v>1924</v>
      </c>
      <c r="H14" s="41">
        <v>1427</v>
      </c>
      <c r="I14" s="41">
        <v>1752</v>
      </c>
      <c r="J14" s="41">
        <v>1147</v>
      </c>
      <c r="K14" s="41">
        <v>7869</v>
      </c>
      <c r="L14" s="41">
        <v>3080</v>
      </c>
      <c r="M14" s="41">
        <v>1111</v>
      </c>
      <c r="N14" s="41">
        <v>13</v>
      </c>
      <c r="O14" s="42">
        <f t="shared" si="0"/>
        <v>33819</v>
      </c>
    </row>
    <row r="15" spans="1:15" ht="21" customHeight="1" x14ac:dyDescent="0.15">
      <c r="A15" s="38"/>
      <c r="B15" s="19"/>
      <c r="C15" s="39" t="s">
        <v>22</v>
      </c>
      <c r="D15" s="40">
        <v>183</v>
      </c>
      <c r="E15" s="41">
        <v>104</v>
      </c>
      <c r="F15" s="41">
        <v>12</v>
      </c>
      <c r="G15" s="41">
        <v>11</v>
      </c>
      <c r="H15" s="41">
        <v>23</v>
      </c>
      <c r="I15" s="41">
        <v>7</v>
      </c>
      <c r="J15" s="41">
        <v>14</v>
      </c>
      <c r="K15" s="41">
        <v>126</v>
      </c>
      <c r="L15" s="41">
        <v>23</v>
      </c>
      <c r="M15" s="41">
        <v>14</v>
      </c>
      <c r="N15" s="41">
        <v>0</v>
      </c>
      <c r="O15" s="42">
        <f t="shared" si="0"/>
        <v>517</v>
      </c>
    </row>
    <row r="16" spans="1:15" ht="21" customHeight="1" x14ac:dyDescent="0.15">
      <c r="A16" s="38"/>
      <c r="B16" s="19"/>
      <c r="C16" s="39" t="s">
        <v>23</v>
      </c>
      <c r="D16" s="40">
        <f t="shared" ref="D16:N16" si="2">SUM(D14:D15)</f>
        <v>8452</v>
      </c>
      <c r="E16" s="40">
        <f t="shared" si="2"/>
        <v>6131</v>
      </c>
      <c r="F16" s="40">
        <f t="shared" si="2"/>
        <v>1225</v>
      </c>
      <c r="G16" s="40">
        <f t="shared" si="2"/>
        <v>1935</v>
      </c>
      <c r="H16" s="40">
        <f t="shared" si="2"/>
        <v>1450</v>
      </c>
      <c r="I16" s="40">
        <f t="shared" si="2"/>
        <v>1759</v>
      </c>
      <c r="J16" s="40">
        <f t="shared" si="2"/>
        <v>1161</v>
      </c>
      <c r="K16" s="40">
        <f t="shared" si="2"/>
        <v>7995</v>
      </c>
      <c r="L16" s="40">
        <f t="shared" si="2"/>
        <v>3103</v>
      </c>
      <c r="M16" s="40">
        <f t="shared" si="2"/>
        <v>1125</v>
      </c>
      <c r="N16" s="40">
        <f t="shared" si="2"/>
        <v>13</v>
      </c>
      <c r="O16" s="42">
        <f t="shared" si="0"/>
        <v>34336</v>
      </c>
    </row>
    <row r="17" spans="1:15" ht="21" customHeight="1" x14ac:dyDescent="0.15">
      <c r="A17" s="38"/>
      <c r="B17" s="19" t="s">
        <v>25</v>
      </c>
      <c r="C17" s="39" t="s">
        <v>21</v>
      </c>
      <c r="D17" s="40">
        <v>20</v>
      </c>
      <c r="E17" s="41">
        <v>46</v>
      </c>
      <c r="F17" s="41">
        <v>3</v>
      </c>
      <c r="G17" s="41">
        <v>7</v>
      </c>
      <c r="H17" s="41">
        <v>13</v>
      </c>
      <c r="I17" s="41">
        <v>3</v>
      </c>
      <c r="J17" s="41">
        <v>2</v>
      </c>
      <c r="K17" s="41">
        <v>20</v>
      </c>
      <c r="L17" s="41">
        <v>19</v>
      </c>
      <c r="M17" s="41">
        <v>7</v>
      </c>
      <c r="N17" s="41">
        <v>0</v>
      </c>
      <c r="O17" s="42">
        <f t="shared" si="0"/>
        <v>140</v>
      </c>
    </row>
    <row r="18" spans="1:15" ht="21" customHeight="1" x14ac:dyDescent="0.15">
      <c r="A18" s="38"/>
      <c r="B18" s="19"/>
      <c r="C18" s="39" t="s">
        <v>22</v>
      </c>
      <c r="D18" s="40">
        <v>173</v>
      </c>
      <c r="E18" s="41">
        <v>56</v>
      </c>
      <c r="F18" s="41">
        <v>15</v>
      </c>
      <c r="G18" s="41">
        <v>14</v>
      </c>
      <c r="H18" s="41">
        <v>6</v>
      </c>
      <c r="I18" s="41">
        <v>9</v>
      </c>
      <c r="J18" s="41">
        <v>1</v>
      </c>
      <c r="K18" s="41">
        <v>472</v>
      </c>
      <c r="L18" s="41">
        <v>50</v>
      </c>
      <c r="M18" s="41">
        <v>0</v>
      </c>
      <c r="N18" s="41">
        <v>0</v>
      </c>
      <c r="O18" s="42">
        <f t="shared" si="0"/>
        <v>796</v>
      </c>
    </row>
    <row r="19" spans="1:15" ht="21" customHeight="1" x14ac:dyDescent="0.15">
      <c r="A19" s="38"/>
      <c r="B19" s="19"/>
      <c r="C19" s="39" t="s">
        <v>23</v>
      </c>
      <c r="D19" s="40">
        <f t="shared" ref="D19:N19" si="3">SUM(D17:D18)</f>
        <v>193</v>
      </c>
      <c r="E19" s="40">
        <f t="shared" si="3"/>
        <v>102</v>
      </c>
      <c r="F19" s="40">
        <f>SUM(F17:F18)</f>
        <v>18</v>
      </c>
      <c r="G19" s="40">
        <f t="shared" si="3"/>
        <v>21</v>
      </c>
      <c r="H19" s="40">
        <f t="shared" si="3"/>
        <v>19</v>
      </c>
      <c r="I19" s="40">
        <f t="shared" si="3"/>
        <v>12</v>
      </c>
      <c r="J19" s="40">
        <f t="shared" si="3"/>
        <v>3</v>
      </c>
      <c r="K19" s="40">
        <f t="shared" si="3"/>
        <v>492</v>
      </c>
      <c r="L19" s="40">
        <f t="shared" si="3"/>
        <v>69</v>
      </c>
      <c r="M19" s="40">
        <f t="shared" si="3"/>
        <v>7</v>
      </c>
      <c r="N19" s="40">
        <f t="shared" si="3"/>
        <v>0</v>
      </c>
      <c r="O19" s="42">
        <f t="shared" si="0"/>
        <v>936</v>
      </c>
    </row>
    <row r="20" spans="1:15" ht="21" customHeight="1" x14ac:dyDescent="0.15">
      <c r="A20" s="38"/>
      <c r="B20" s="19" t="s">
        <v>26</v>
      </c>
      <c r="C20" s="39" t="s">
        <v>21</v>
      </c>
      <c r="D20" s="40">
        <f>SUM(D11,D14,D17)</f>
        <v>12588</v>
      </c>
      <c r="E20" s="40">
        <f>SUM(E11,E14,E17)</f>
        <v>8796</v>
      </c>
      <c r="F20" s="40">
        <f>SUM(F11,F14,F17)</f>
        <v>1787</v>
      </c>
      <c r="G20" s="40">
        <f t="shared" ref="F20:O21" si="4">SUM(G11,G14,G17)</f>
        <v>3097</v>
      </c>
      <c r="H20" s="40">
        <f t="shared" si="4"/>
        <v>2503</v>
      </c>
      <c r="I20" s="40">
        <f t="shared" si="4"/>
        <v>2729</v>
      </c>
      <c r="J20" s="40">
        <f t="shared" si="4"/>
        <v>1766</v>
      </c>
      <c r="K20" s="40">
        <f t="shared" si="4"/>
        <v>11534</v>
      </c>
      <c r="L20" s="40">
        <f t="shared" si="4"/>
        <v>4966</v>
      </c>
      <c r="M20" s="40">
        <f t="shared" si="4"/>
        <v>1883</v>
      </c>
      <c r="N20" s="40">
        <f>SUM(N11,N14,N17)</f>
        <v>31</v>
      </c>
      <c r="O20" s="42">
        <f t="shared" si="0"/>
        <v>51649</v>
      </c>
    </row>
    <row r="21" spans="1:15" ht="21" customHeight="1" x14ac:dyDescent="0.15">
      <c r="A21" s="38"/>
      <c r="B21" s="19"/>
      <c r="C21" s="39" t="s">
        <v>22</v>
      </c>
      <c r="D21" s="40">
        <f>SUM(D12,D15,D18)</f>
        <v>2675</v>
      </c>
      <c r="E21" s="40">
        <f>SUM(E12,E15,E18)</f>
        <v>1078</v>
      </c>
      <c r="F21" s="40">
        <f t="shared" si="4"/>
        <v>286</v>
      </c>
      <c r="G21" s="40">
        <f t="shared" si="4"/>
        <v>259</v>
      </c>
      <c r="H21" s="40">
        <f t="shared" si="4"/>
        <v>236</v>
      </c>
      <c r="I21" s="40">
        <f t="shared" si="4"/>
        <v>191</v>
      </c>
      <c r="J21" s="40">
        <f t="shared" si="4"/>
        <v>132</v>
      </c>
      <c r="K21" s="40">
        <f t="shared" si="4"/>
        <v>2867</v>
      </c>
      <c r="L21" s="40">
        <f t="shared" si="4"/>
        <v>458</v>
      </c>
      <c r="M21" s="40">
        <f t="shared" si="4"/>
        <v>95</v>
      </c>
      <c r="N21" s="40">
        <f t="shared" si="4"/>
        <v>0</v>
      </c>
      <c r="O21" s="42">
        <f t="shared" si="0"/>
        <v>8277</v>
      </c>
    </row>
    <row r="22" spans="1:15" ht="21" customHeight="1" thickBot="1" x14ac:dyDescent="0.2">
      <c r="A22" s="43"/>
      <c r="B22" s="26"/>
      <c r="C22" s="44" t="s">
        <v>23</v>
      </c>
      <c r="D22" s="45">
        <f>SUM(D20:D21)</f>
        <v>15263</v>
      </c>
      <c r="E22" s="45">
        <f>SUM(E20:E21)</f>
        <v>9874</v>
      </c>
      <c r="F22" s="45">
        <f t="shared" ref="F22:N22" si="5">SUM(F20:F21)</f>
        <v>2073</v>
      </c>
      <c r="G22" s="45">
        <f t="shared" si="5"/>
        <v>3356</v>
      </c>
      <c r="H22" s="45">
        <f t="shared" si="5"/>
        <v>2739</v>
      </c>
      <c r="I22" s="45">
        <f t="shared" si="5"/>
        <v>2920</v>
      </c>
      <c r="J22" s="45">
        <f t="shared" si="5"/>
        <v>1898</v>
      </c>
      <c r="K22" s="45">
        <f t="shared" si="5"/>
        <v>14401</v>
      </c>
      <c r="L22" s="45">
        <f t="shared" si="5"/>
        <v>5424</v>
      </c>
      <c r="M22" s="45">
        <f t="shared" si="5"/>
        <v>1978</v>
      </c>
      <c r="N22" s="45">
        <f t="shared" si="5"/>
        <v>31</v>
      </c>
      <c r="O22" s="46">
        <f t="shared" si="0"/>
        <v>59926</v>
      </c>
    </row>
    <row r="23" spans="1:15" ht="21" customHeight="1" x14ac:dyDescent="0.15">
      <c r="A23" s="32" t="s">
        <v>27</v>
      </c>
      <c r="B23" s="33" t="s">
        <v>20</v>
      </c>
      <c r="C23" s="34" t="s">
        <v>21</v>
      </c>
      <c r="D23" s="35">
        <v>57</v>
      </c>
      <c r="E23" s="36">
        <v>23</v>
      </c>
      <c r="F23" s="36">
        <v>3</v>
      </c>
      <c r="G23" s="36">
        <v>5</v>
      </c>
      <c r="H23" s="36">
        <v>11</v>
      </c>
      <c r="I23" s="36">
        <v>26</v>
      </c>
      <c r="J23" s="36">
        <v>9</v>
      </c>
      <c r="K23" s="36">
        <v>59</v>
      </c>
      <c r="L23" s="36">
        <v>4</v>
      </c>
      <c r="M23" s="36">
        <v>8</v>
      </c>
      <c r="N23" s="36">
        <v>0</v>
      </c>
      <c r="O23" s="37">
        <f t="shared" si="0"/>
        <v>205</v>
      </c>
    </row>
    <row r="24" spans="1:15" ht="21" customHeight="1" x14ac:dyDescent="0.15">
      <c r="A24" s="38"/>
      <c r="B24" s="19"/>
      <c r="C24" s="39" t="s">
        <v>22</v>
      </c>
      <c r="D24" s="40">
        <v>279</v>
      </c>
      <c r="E24" s="41">
        <v>139</v>
      </c>
      <c r="F24" s="41">
        <v>16</v>
      </c>
      <c r="G24" s="41">
        <v>60</v>
      </c>
      <c r="H24" s="41">
        <v>66</v>
      </c>
      <c r="I24" s="41">
        <v>17</v>
      </c>
      <c r="J24" s="41">
        <v>0</v>
      </c>
      <c r="K24" s="41">
        <v>238</v>
      </c>
      <c r="L24" s="41">
        <v>91</v>
      </c>
      <c r="M24" s="41">
        <v>37</v>
      </c>
      <c r="N24" s="41">
        <v>0</v>
      </c>
      <c r="O24" s="42">
        <f t="shared" si="0"/>
        <v>943</v>
      </c>
    </row>
    <row r="25" spans="1:15" ht="21" customHeight="1" x14ac:dyDescent="0.15">
      <c r="A25" s="38"/>
      <c r="B25" s="19"/>
      <c r="C25" s="39" t="s">
        <v>23</v>
      </c>
      <c r="D25" s="40">
        <f t="shared" ref="D25:N25" si="6">SUM(D23:D24)</f>
        <v>336</v>
      </c>
      <c r="E25" s="40">
        <f t="shared" si="6"/>
        <v>162</v>
      </c>
      <c r="F25" s="40">
        <f t="shared" si="6"/>
        <v>19</v>
      </c>
      <c r="G25" s="40">
        <f t="shared" si="6"/>
        <v>65</v>
      </c>
      <c r="H25" s="40">
        <f t="shared" si="6"/>
        <v>77</v>
      </c>
      <c r="I25" s="40">
        <f t="shared" si="6"/>
        <v>43</v>
      </c>
      <c r="J25" s="40">
        <f t="shared" si="6"/>
        <v>9</v>
      </c>
      <c r="K25" s="40">
        <f t="shared" si="6"/>
        <v>297</v>
      </c>
      <c r="L25" s="40">
        <f t="shared" si="6"/>
        <v>95</v>
      </c>
      <c r="M25" s="40">
        <f t="shared" si="6"/>
        <v>45</v>
      </c>
      <c r="N25" s="40">
        <f t="shared" si="6"/>
        <v>0</v>
      </c>
      <c r="O25" s="42">
        <f t="shared" si="0"/>
        <v>1148</v>
      </c>
    </row>
    <row r="26" spans="1:15" ht="21" customHeight="1" x14ac:dyDescent="0.15">
      <c r="A26" s="38"/>
      <c r="B26" s="19" t="s">
        <v>24</v>
      </c>
      <c r="C26" s="39" t="s">
        <v>21</v>
      </c>
      <c r="D26" s="40">
        <v>274</v>
      </c>
      <c r="E26" s="41">
        <v>185</v>
      </c>
      <c r="F26" s="41">
        <v>26</v>
      </c>
      <c r="G26" s="41">
        <v>70</v>
      </c>
      <c r="H26" s="41">
        <v>93</v>
      </c>
      <c r="I26" s="41">
        <v>50</v>
      </c>
      <c r="J26" s="41">
        <v>34</v>
      </c>
      <c r="K26" s="41">
        <v>244</v>
      </c>
      <c r="L26" s="41">
        <v>73</v>
      </c>
      <c r="M26" s="41">
        <v>76</v>
      </c>
      <c r="N26" s="41">
        <v>0</v>
      </c>
      <c r="O26" s="42">
        <f t="shared" si="0"/>
        <v>1125</v>
      </c>
    </row>
    <row r="27" spans="1:15" ht="21" customHeight="1" x14ac:dyDescent="0.15">
      <c r="A27" s="38"/>
      <c r="B27" s="19"/>
      <c r="C27" s="39" t="s">
        <v>22</v>
      </c>
      <c r="D27" s="40">
        <v>56</v>
      </c>
      <c r="E27" s="41">
        <v>51</v>
      </c>
      <c r="F27" s="41">
        <v>18</v>
      </c>
      <c r="G27" s="41">
        <v>21</v>
      </c>
      <c r="H27" s="41">
        <v>17</v>
      </c>
      <c r="I27" s="41">
        <v>5</v>
      </c>
      <c r="J27" s="41">
        <v>0</v>
      </c>
      <c r="K27" s="41">
        <v>21</v>
      </c>
      <c r="L27" s="41">
        <v>7</v>
      </c>
      <c r="M27" s="41">
        <v>11</v>
      </c>
      <c r="N27" s="41">
        <v>0</v>
      </c>
      <c r="O27" s="42">
        <f t="shared" si="0"/>
        <v>207</v>
      </c>
    </row>
    <row r="28" spans="1:15" ht="21" customHeight="1" x14ac:dyDescent="0.15">
      <c r="A28" s="38"/>
      <c r="B28" s="19"/>
      <c r="C28" s="39" t="s">
        <v>23</v>
      </c>
      <c r="D28" s="40">
        <f>SUM(D26:D27)</f>
        <v>330</v>
      </c>
      <c r="E28" s="40">
        <f t="shared" ref="E28:N28" si="7">SUM(E26:E27)</f>
        <v>236</v>
      </c>
      <c r="F28" s="40">
        <f t="shared" si="7"/>
        <v>44</v>
      </c>
      <c r="G28" s="40">
        <f t="shared" si="7"/>
        <v>91</v>
      </c>
      <c r="H28" s="40">
        <f t="shared" si="7"/>
        <v>110</v>
      </c>
      <c r="I28" s="40">
        <f t="shared" si="7"/>
        <v>55</v>
      </c>
      <c r="J28" s="40">
        <f t="shared" si="7"/>
        <v>34</v>
      </c>
      <c r="K28" s="40">
        <f t="shared" si="7"/>
        <v>265</v>
      </c>
      <c r="L28" s="40">
        <f t="shared" si="7"/>
        <v>80</v>
      </c>
      <c r="M28" s="40">
        <f t="shared" si="7"/>
        <v>87</v>
      </c>
      <c r="N28" s="40">
        <f t="shared" si="7"/>
        <v>0</v>
      </c>
      <c r="O28" s="42">
        <f t="shared" si="0"/>
        <v>1332</v>
      </c>
    </row>
    <row r="29" spans="1:15" ht="21" customHeight="1" x14ac:dyDescent="0.15">
      <c r="A29" s="38"/>
      <c r="B29" s="19" t="s">
        <v>26</v>
      </c>
      <c r="C29" s="39" t="s">
        <v>21</v>
      </c>
      <c r="D29" s="40">
        <f>SUM(D23,D26)</f>
        <v>331</v>
      </c>
      <c r="E29" s="40">
        <f>SUM(E23,E26)</f>
        <v>208</v>
      </c>
      <c r="F29" s="40">
        <f t="shared" ref="E29:O30" si="8">SUM(F23,F26)</f>
        <v>29</v>
      </c>
      <c r="G29" s="40">
        <v>75</v>
      </c>
      <c r="H29" s="40">
        <f>SUM(H23,H26)</f>
        <v>104</v>
      </c>
      <c r="I29" s="40">
        <f t="shared" si="8"/>
        <v>76</v>
      </c>
      <c r="J29" s="40">
        <f t="shared" si="8"/>
        <v>43</v>
      </c>
      <c r="K29" s="40">
        <f t="shared" si="8"/>
        <v>303</v>
      </c>
      <c r="L29" s="40">
        <f t="shared" si="8"/>
        <v>77</v>
      </c>
      <c r="M29" s="40">
        <f>SUM(M23,M26)</f>
        <v>84</v>
      </c>
      <c r="N29" s="40">
        <f t="shared" si="8"/>
        <v>0</v>
      </c>
      <c r="O29" s="42">
        <f t="shared" si="0"/>
        <v>1330</v>
      </c>
    </row>
    <row r="30" spans="1:15" ht="21" customHeight="1" x14ac:dyDescent="0.15">
      <c r="A30" s="38"/>
      <c r="B30" s="19"/>
      <c r="C30" s="39" t="s">
        <v>22</v>
      </c>
      <c r="D30" s="40">
        <f>SUM(D24,D27)</f>
        <v>335</v>
      </c>
      <c r="E30" s="40">
        <f t="shared" si="8"/>
        <v>190</v>
      </c>
      <c r="F30" s="40">
        <f t="shared" si="8"/>
        <v>34</v>
      </c>
      <c r="G30" s="40">
        <v>81</v>
      </c>
      <c r="H30" s="40">
        <f t="shared" si="8"/>
        <v>83</v>
      </c>
      <c r="I30" s="40">
        <f t="shared" si="8"/>
        <v>22</v>
      </c>
      <c r="J30" s="40">
        <f t="shared" si="8"/>
        <v>0</v>
      </c>
      <c r="K30" s="40">
        <f t="shared" si="8"/>
        <v>259</v>
      </c>
      <c r="L30" s="40">
        <f t="shared" si="8"/>
        <v>98</v>
      </c>
      <c r="M30" s="40">
        <f t="shared" si="8"/>
        <v>48</v>
      </c>
      <c r="N30" s="40">
        <f t="shared" si="8"/>
        <v>0</v>
      </c>
      <c r="O30" s="42">
        <f t="shared" si="0"/>
        <v>1150</v>
      </c>
    </row>
    <row r="31" spans="1:15" ht="21" customHeight="1" thickBot="1" x14ac:dyDescent="0.2">
      <c r="A31" s="43"/>
      <c r="B31" s="26"/>
      <c r="C31" s="44" t="s">
        <v>23</v>
      </c>
      <c r="D31" s="45">
        <f t="shared" ref="D31:N31" si="9">SUM(D29:D30)</f>
        <v>666</v>
      </c>
      <c r="E31" s="45">
        <f t="shared" si="9"/>
        <v>398</v>
      </c>
      <c r="F31" s="45">
        <f t="shared" si="9"/>
        <v>63</v>
      </c>
      <c r="G31" s="45">
        <f t="shared" si="9"/>
        <v>156</v>
      </c>
      <c r="H31" s="45">
        <f t="shared" si="9"/>
        <v>187</v>
      </c>
      <c r="I31" s="45">
        <f t="shared" si="9"/>
        <v>98</v>
      </c>
      <c r="J31" s="45">
        <f>SUM(J29:J30)</f>
        <v>43</v>
      </c>
      <c r="K31" s="45">
        <f t="shared" si="9"/>
        <v>562</v>
      </c>
      <c r="L31" s="45">
        <f t="shared" si="9"/>
        <v>175</v>
      </c>
      <c r="M31" s="45">
        <f t="shared" si="9"/>
        <v>132</v>
      </c>
      <c r="N31" s="45">
        <f t="shared" si="9"/>
        <v>0</v>
      </c>
      <c r="O31" s="46">
        <f t="shared" si="0"/>
        <v>2480</v>
      </c>
    </row>
    <row r="32" spans="1:15" ht="21" customHeight="1" x14ac:dyDescent="0.15">
      <c r="A32" s="32" t="s">
        <v>28</v>
      </c>
      <c r="B32" s="33" t="s">
        <v>20</v>
      </c>
      <c r="C32" s="34" t="s">
        <v>21</v>
      </c>
      <c r="D32" s="35">
        <v>39133</v>
      </c>
      <c r="E32" s="36">
        <v>23463</v>
      </c>
      <c r="F32" s="36">
        <v>4291</v>
      </c>
      <c r="G32" s="36">
        <v>7127</v>
      </c>
      <c r="H32" s="36">
        <v>8397</v>
      </c>
      <c r="I32" s="36">
        <v>4406</v>
      </c>
      <c r="J32" s="36">
        <v>3881</v>
      </c>
      <c r="K32" s="36">
        <v>35769</v>
      </c>
      <c r="L32" s="36">
        <v>9780</v>
      </c>
      <c r="M32" s="36">
        <v>9929</v>
      </c>
      <c r="N32" s="36">
        <v>2419</v>
      </c>
      <c r="O32" s="37">
        <f t="shared" si="0"/>
        <v>146176</v>
      </c>
    </row>
    <row r="33" spans="1:15" ht="21" customHeight="1" x14ac:dyDescent="0.15">
      <c r="A33" s="38"/>
      <c r="B33" s="19"/>
      <c r="C33" s="39" t="s">
        <v>22</v>
      </c>
      <c r="D33" s="40">
        <v>209</v>
      </c>
      <c r="E33" s="41">
        <v>72</v>
      </c>
      <c r="F33" s="41">
        <v>5</v>
      </c>
      <c r="G33" s="41">
        <v>15</v>
      </c>
      <c r="H33" s="41">
        <v>28</v>
      </c>
      <c r="I33" s="41">
        <v>1</v>
      </c>
      <c r="J33" s="41">
        <v>6</v>
      </c>
      <c r="K33" s="41">
        <v>64</v>
      </c>
      <c r="L33" s="41">
        <v>7</v>
      </c>
      <c r="M33" s="41">
        <v>56</v>
      </c>
      <c r="N33" s="41">
        <v>0</v>
      </c>
      <c r="O33" s="42">
        <f t="shared" si="0"/>
        <v>463</v>
      </c>
    </row>
    <row r="34" spans="1:15" ht="21" customHeight="1" x14ac:dyDescent="0.15">
      <c r="A34" s="38"/>
      <c r="B34" s="19"/>
      <c r="C34" s="39" t="s">
        <v>23</v>
      </c>
      <c r="D34" s="40">
        <f t="shared" ref="D34:N34" si="10">SUM(D32:D33)</f>
        <v>39342</v>
      </c>
      <c r="E34" s="40">
        <f t="shared" si="10"/>
        <v>23535</v>
      </c>
      <c r="F34" s="40">
        <f t="shared" si="10"/>
        <v>4296</v>
      </c>
      <c r="G34" s="40">
        <f t="shared" si="10"/>
        <v>7142</v>
      </c>
      <c r="H34" s="40">
        <f t="shared" si="10"/>
        <v>8425</v>
      </c>
      <c r="I34" s="40">
        <f t="shared" si="10"/>
        <v>4407</v>
      </c>
      <c r="J34" s="40">
        <f t="shared" si="10"/>
        <v>3887</v>
      </c>
      <c r="K34" s="40">
        <f t="shared" si="10"/>
        <v>35833</v>
      </c>
      <c r="L34" s="40">
        <f t="shared" si="10"/>
        <v>9787</v>
      </c>
      <c r="M34" s="40">
        <f t="shared" si="10"/>
        <v>9985</v>
      </c>
      <c r="N34" s="40">
        <f t="shared" si="10"/>
        <v>2419</v>
      </c>
      <c r="O34" s="42">
        <f t="shared" si="0"/>
        <v>146639</v>
      </c>
    </row>
    <row r="35" spans="1:15" ht="21" customHeight="1" x14ac:dyDescent="0.15">
      <c r="A35" s="38"/>
      <c r="B35" s="19" t="s">
        <v>24</v>
      </c>
      <c r="C35" s="39" t="s">
        <v>21</v>
      </c>
      <c r="D35" s="40">
        <v>42820</v>
      </c>
      <c r="E35" s="41">
        <v>25530</v>
      </c>
      <c r="F35" s="41">
        <v>4629</v>
      </c>
      <c r="G35" s="41">
        <v>8134</v>
      </c>
      <c r="H35" s="41">
        <v>9492</v>
      </c>
      <c r="I35" s="41">
        <v>4721</v>
      </c>
      <c r="J35" s="41">
        <v>4418</v>
      </c>
      <c r="K35" s="41">
        <v>41798</v>
      </c>
      <c r="L35" s="41">
        <v>11979</v>
      </c>
      <c r="M35" s="41">
        <v>9250</v>
      </c>
      <c r="N35" s="41">
        <v>1861</v>
      </c>
      <c r="O35" s="42">
        <f t="shared" si="0"/>
        <v>162771</v>
      </c>
    </row>
    <row r="36" spans="1:15" ht="21" customHeight="1" x14ac:dyDescent="0.15">
      <c r="A36" s="38"/>
      <c r="B36" s="19"/>
      <c r="C36" s="39" t="s">
        <v>22</v>
      </c>
      <c r="D36" s="40">
        <v>503</v>
      </c>
      <c r="E36" s="41">
        <v>293</v>
      </c>
      <c r="F36" s="41">
        <v>29</v>
      </c>
      <c r="G36" s="41">
        <v>56</v>
      </c>
      <c r="H36" s="41">
        <v>29</v>
      </c>
      <c r="I36" s="41">
        <v>19</v>
      </c>
      <c r="J36" s="41">
        <v>11</v>
      </c>
      <c r="K36" s="41">
        <v>346</v>
      </c>
      <c r="L36" s="41">
        <v>48</v>
      </c>
      <c r="M36" s="41">
        <v>62</v>
      </c>
      <c r="N36" s="41">
        <v>0</v>
      </c>
      <c r="O36" s="42">
        <f t="shared" si="0"/>
        <v>1396</v>
      </c>
    </row>
    <row r="37" spans="1:15" ht="21" customHeight="1" x14ac:dyDescent="0.15">
      <c r="A37" s="38"/>
      <c r="B37" s="19"/>
      <c r="C37" s="39" t="s">
        <v>23</v>
      </c>
      <c r="D37" s="40">
        <f t="shared" ref="D37:N37" si="11">SUM(D35:D36)</f>
        <v>43323</v>
      </c>
      <c r="E37" s="40">
        <f t="shared" si="11"/>
        <v>25823</v>
      </c>
      <c r="F37" s="40">
        <f t="shared" si="11"/>
        <v>4658</v>
      </c>
      <c r="G37" s="40">
        <f t="shared" si="11"/>
        <v>8190</v>
      </c>
      <c r="H37" s="40">
        <f t="shared" si="11"/>
        <v>9521</v>
      </c>
      <c r="I37" s="40">
        <f t="shared" si="11"/>
        <v>4740</v>
      </c>
      <c r="J37" s="40">
        <f t="shared" si="11"/>
        <v>4429</v>
      </c>
      <c r="K37" s="40">
        <f>SUM(K35:K36)</f>
        <v>42144</v>
      </c>
      <c r="L37" s="40">
        <f t="shared" si="11"/>
        <v>12027</v>
      </c>
      <c r="M37" s="40">
        <f t="shared" si="11"/>
        <v>9312</v>
      </c>
      <c r="N37" s="40">
        <f t="shared" si="11"/>
        <v>1861</v>
      </c>
      <c r="O37" s="42">
        <f t="shared" si="0"/>
        <v>164167</v>
      </c>
    </row>
    <row r="38" spans="1:15" ht="21" customHeight="1" x14ac:dyDescent="0.15">
      <c r="A38" s="38"/>
      <c r="B38" s="19" t="s">
        <v>26</v>
      </c>
      <c r="C38" s="39" t="s">
        <v>21</v>
      </c>
      <c r="D38" s="40">
        <f>SUM(D32,D35)</f>
        <v>81953</v>
      </c>
      <c r="E38" s="40">
        <f>SUM(E32,E35)</f>
        <v>48993</v>
      </c>
      <c r="F38" s="40">
        <f t="shared" ref="F38:N39" si="12">SUM(F32,F35)</f>
        <v>8920</v>
      </c>
      <c r="G38" s="40">
        <f t="shared" si="12"/>
        <v>15261</v>
      </c>
      <c r="H38" s="40">
        <f t="shared" si="12"/>
        <v>17889</v>
      </c>
      <c r="I38" s="40">
        <f t="shared" si="12"/>
        <v>9127</v>
      </c>
      <c r="J38" s="40">
        <f t="shared" si="12"/>
        <v>8299</v>
      </c>
      <c r="K38" s="40">
        <f t="shared" si="12"/>
        <v>77567</v>
      </c>
      <c r="L38" s="40">
        <f t="shared" si="12"/>
        <v>21759</v>
      </c>
      <c r="M38" s="40">
        <f t="shared" si="12"/>
        <v>19179</v>
      </c>
      <c r="N38" s="40">
        <f t="shared" si="12"/>
        <v>4280</v>
      </c>
      <c r="O38" s="42">
        <f t="shared" si="0"/>
        <v>308947</v>
      </c>
    </row>
    <row r="39" spans="1:15" ht="21" customHeight="1" x14ac:dyDescent="0.15">
      <c r="A39" s="38"/>
      <c r="B39" s="19"/>
      <c r="C39" s="39" t="s">
        <v>22</v>
      </c>
      <c r="D39" s="40">
        <f>SUM(D33,D36)</f>
        <v>712</v>
      </c>
      <c r="E39" s="40">
        <f>SUM(E33,E36)</f>
        <v>365</v>
      </c>
      <c r="F39" s="40">
        <f t="shared" si="12"/>
        <v>34</v>
      </c>
      <c r="G39" s="40">
        <f t="shared" si="12"/>
        <v>71</v>
      </c>
      <c r="H39" s="40">
        <f t="shared" si="12"/>
        <v>57</v>
      </c>
      <c r="I39" s="40">
        <f t="shared" si="12"/>
        <v>20</v>
      </c>
      <c r="J39" s="40">
        <f t="shared" si="12"/>
        <v>17</v>
      </c>
      <c r="K39" s="40">
        <f t="shared" si="12"/>
        <v>410</v>
      </c>
      <c r="L39" s="40">
        <f t="shared" si="12"/>
        <v>55</v>
      </c>
      <c r="M39" s="40">
        <f t="shared" si="12"/>
        <v>118</v>
      </c>
      <c r="N39" s="40">
        <f t="shared" si="12"/>
        <v>0</v>
      </c>
      <c r="O39" s="42">
        <f t="shared" si="0"/>
        <v>1859</v>
      </c>
    </row>
    <row r="40" spans="1:15" ht="21" customHeight="1" thickBot="1" x14ac:dyDescent="0.2">
      <c r="A40" s="43"/>
      <c r="B40" s="26"/>
      <c r="C40" s="44" t="s">
        <v>23</v>
      </c>
      <c r="D40" s="45">
        <f t="shared" ref="D40:N40" si="13">SUM(D38:D39)</f>
        <v>82665</v>
      </c>
      <c r="E40" s="45">
        <f t="shared" si="13"/>
        <v>49358</v>
      </c>
      <c r="F40" s="45">
        <f t="shared" si="13"/>
        <v>8954</v>
      </c>
      <c r="G40" s="45">
        <f t="shared" si="13"/>
        <v>15332</v>
      </c>
      <c r="H40" s="45">
        <f t="shared" si="13"/>
        <v>17946</v>
      </c>
      <c r="I40" s="45">
        <f t="shared" si="13"/>
        <v>9147</v>
      </c>
      <c r="J40" s="45">
        <f t="shared" si="13"/>
        <v>8316</v>
      </c>
      <c r="K40" s="45">
        <f t="shared" si="13"/>
        <v>77977</v>
      </c>
      <c r="L40" s="45">
        <f t="shared" si="13"/>
        <v>21814</v>
      </c>
      <c r="M40" s="45">
        <f t="shared" si="13"/>
        <v>19297</v>
      </c>
      <c r="N40" s="45">
        <f t="shared" si="13"/>
        <v>4280</v>
      </c>
      <c r="O40" s="46">
        <f t="shared" si="0"/>
        <v>310806</v>
      </c>
    </row>
    <row r="41" spans="1:15" ht="21" customHeight="1" x14ac:dyDescent="0.15">
      <c r="A41" s="47" t="s">
        <v>29</v>
      </c>
      <c r="B41" s="48"/>
      <c r="C41" s="34" t="s">
        <v>21</v>
      </c>
      <c r="D41" s="35">
        <v>2857</v>
      </c>
      <c r="E41" s="36">
        <v>1758</v>
      </c>
      <c r="F41" s="36">
        <v>417</v>
      </c>
      <c r="G41" s="36">
        <v>584</v>
      </c>
      <c r="H41" s="36">
        <v>767</v>
      </c>
      <c r="I41" s="36">
        <v>404</v>
      </c>
      <c r="J41" s="36">
        <v>305</v>
      </c>
      <c r="K41" s="36">
        <v>2482</v>
      </c>
      <c r="L41" s="36">
        <v>999</v>
      </c>
      <c r="M41" s="36">
        <v>424</v>
      </c>
      <c r="N41" s="36">
        <v>6</v>
      </c>
      <c r="O41" s="37">
        <f t="shared" si="0"/>
        <v>10997</v>
      </c>
    </row>
    <row r="42" spans="1:15" ht="21" customHeight="1" x14ac:dyDescent="0.15">
      <c r="A42" s="49"/>
      <c r="B42" s="50"/>
      <c r="C42" s="39" t="s">
        <v>22</v>
      </c>
      <c r="D42" s="40">
        <v>1684</v>
      </c>
      <c r="E42" s="41">
        <v>703</v>
      </c>
      <c r="F42" s="41">
        <v>332</v>
      </c>
      <c r="G42" s="41">
        <v>51</v>
      </c>
      <c r="H42" s="41">
        <v>104</v>
      </c>
      <c r="I42" s="41">
        <v>50</v>
      </c>
      <c r="J42" s="41">
        <v>32</v>
      </c>
      <c r="K42" s="41">
        <v>1412</v>
      </c>
      <c r="L42" s="41">
        <v>92</v>
      </c>
      <c r="M42" s="41">
        <v>57</v>
      </c>
      <c r="N42" s="41">
        <v>0</v>
      </c>
      <c r="O42" s="42">
        <f t="shared" si="0"/>
        <v>4517</v>
      </c>
    </row>
    <row r="43" spans="1:15" ht="21" customHeight="1" thickBot="1" x14ac:dyDescent="0.2">
      <c r="A43" s="51"/>
      <c r="B43" s="52"/>
      <c r="C43" s="44" t="s">
        <v>23</v>
      </c>
      <c r="D43" s="45">
        <f t="shared" ref="D43:N43" si="14">SUM(D41:D42)</f>
        <v>4541</v>
      </c>
      <c r="E43" s="45">
        <f t="shared" si="14"/>
        <v>2461</v>
      </c>
      <c r="F43" s="45">
        <f t="shared" si="14"/>
        <v>749</v>
      </c>
      <c r="G43" s="45">
        <f t="shared" si="14"/>
        <v>635</v>
      </c>
      <c r="H43" s="45">
        <f t="shared" si="14"/>
        <v>871</v>
      </c>
      <c r="I43" s="45">
        <f t="shared" si="14"/>
        <v>454</v>
      </c>
      <c r="J43" s="45">
        <f t="shared" si="14"/>
        <v>337</v>
      </c>
      <c r="K43" s="45">
        <f t="shared" si="14"/>
        <v>3894</v>
      </c>
      <c r="L43" s="45">
        <f>SUM(L41:L42)</f>
        <v>1091</v>
      </c>
      <c r="M43" s="45">
        <f t="shared" si="14"/>
        <v>481</v>
      </c>
      <c r="N43" s="45">
        <f t="shared" si="14"/>
        <v>6</v>
      </c>
      <c r="O43" s="46">
        <f t="shared" si="0"/>
        <v>15514</v>
      </c>
    </row>
    <row r="44" spans="1:15" ht="21" customHeight="1" x14ac:dyDescent="0.15">
      <c r="A44" s="47" t="s">
        <v>30</v>
      </c>
      <c r="B44" s="48"/>
      <c r="C44" s="34" t="s">
        <v>21</v>
      </c>
      <c r="D44" s="35">
        <v>2277</v>
      </c>
      <c r="E44" s="36">
        <v>1354</v>
      </c>
      <c r="F44" s="36">
        <v>298</v>
      </c>
      <c r="G44" s="36">
        <v>543</v>
      </c>
      <c r="H44" s="36">
        <v>531</v>
      </c>
      <c r="I44" s="36">
        <v>376</v>
      </c>
      <c r="J44" s="36">
        <v>224</v>
      </c>
      <c r="K44" s="36">
        <v>764</v>
      </c>
      <c r="L44" s="36">
        <v>914</v>
      </c>
      <c r="M44" s="36">
        <v>180</v>
      </c>
      <c r="N44" s="36">
        <v>0</v>
      </c>
      <c r="O44" s="37">
        <f t="shared" si="0"/>
        <v>7461</v>
      </c>
    </row>
    <row r="45" spans="1:15" ht="21" customHeight="1" x14ac:dyDescent="0.15">
      <c r="A45" s="49"/>
      <c r="B45" s="50"/>
      <c r="C45" s="39" t="s">
        <v>22</v>
      </c>
      <c r="D45" s="40">
        <v>8</v>
      </c>
      <c r="E45" s="41">
        <v>0</v>
      </c>
      <c r="F45" s="41">
        <v>0</v>
      </c>
      <c r="G45" s="41">
        <v>3</v>
      </c>
      <c r="H45" s="41">
        <v>0</v>
      </c>
      <c r="I45" s="41">
        <v>0</v>
      </c>
      <c r="J45" s="41">
        <v>1</v>
      </c>
      <c r="K45" s="41">
        <v>9</v>
      </c>
      <c r="L45" s="41">
        <v>0</v>
      </c>
      <c r="M45" s="41">
        <v>0</v>
      </c>
      <c r="N45" s="41">
        <v>0</v>
      </c>
      <c r="O45" s="42">
        <f t="shared" si="0"/>
        <v>21</v>
      </c>
    </row>
    <row r="46" spans="1:15" ht="21" customHeight="1" thickBot="1" x14ac:dyDescent="0.2">
      <c r="A46" s="51"/>
      <c r="B46" s="52"/>
      <c r="C46" s="44" t="s">
        <v>23</v>
      </c>
      <c r="D46" s="45">
        <f t="shared" ref="D46:N46" si="15">SUM(D44:D45)</f>
        <v>2285</v>
      </c>
      <c r="E46" s="45">
        <f t="shared" si="15"/>
        <v>1354</v>
      </c>
      <c r="F46" s="45">
        <f t="shared" si="15"/>
        <v>298</v>
      </c>
      <c r="G46" s="45">
        <f t="shared" si="15"/>
        <v>546</v>
      </c>
      <c r="H46" s="45">
        <f t="shared" si="15"/>
        <v>531</v>
      </c>
      <c r="I46" s="45">
        <f t="shared" si="15"/>
        <v>376</v>
      </c>
      <c r="J46" s="45">
        <f t="shared" si="15"/>
        <v>225</v>
      </c>
      <c r="K46" s="45">
        <f t="shared" si="15"/>
        <v>773</v>
      </c>
      <c r="L46" s="45">
        <f t="shared" si="15"/>
        <v>914</v>
      </c>
      <c r="M46" s="45">
        <f t="shared" si="15"/>
        <v>180</v>
      </c>
      <c r="N46" s="45">
        <f t="shared" si="15"/>
        <v>0</v>
      </c>
      <c r="O46" s="46">
        <f t="shared" si="0"/>
        <v>7482</v>
      </c>
    </row>
    <row r="47" spans="1:15" ht="21" customHeight="1" thickBot="1" x14ac:dyDescent="0.2">
      <c r="A47" s="53" t="s">
        <v>31</v>
      </c>
      <c r="B47" s="54"/>
      <c r="C47" s="55"/>
      <c r="D47" s="56">
        <f>SUM(D22,D31,D40,D43,D46)</f>
        <v>105420</v>
      </c>
      <c r="E47" s="56">
        <f>SUM(E22,E31,E40,E43,E46)</f>
        <v>63445</v>
      </c>
      <c r="F47" s="56">
        <f t="shared" ref="F47:N47" si="16">SUM(F22,F31,F40,F43,F46)</f>
        <v>12137</v>
      </c>
      <c r="G47" s="56">
        <f t="shared" si="16"/>
        <v>20025</v>
      </c>
      <c r="H47" s="56">
        <f t="shared" si="16"/>
        <v>22274</v>
      </c>
      <c r="I47" s="56">
        <f t="shared" si="16"/>
        <v>12995</v>
      </c>
      <c r="J47" s="56">
        <f t="shared" si="16"/>
        <v>10819</v>
      </c>
      <c r="K47" s="56">
        <f t="shared" si="16"/>
        <v>97607</v>
      </c>
      <c r="L47" s="56">
        <f>SUM(L22,L31,L40,L43,L46)</f>
        <v>29418</v>
      </c>
      <c r="M47" s="56">
        <f t="shared" si="16"/>
        <v>22068</v>
      </c>
      <c r="N47" s="56">
        <f t="shared" si="16"/>
        <v>4317</v>
      </c>
      <c r="O47" s="37">
        <f t="shared" si="0"/>
        <v>396208</v>
      </c>
    </row>
    <row r="48" spans="1:15" ht="21" customHeight="1" thickBot="1" x14ac:dyDescent="0.2">
      <c r="A48" s="53" t="s">
        <v>32</v>
      </c>
      <c r="B48" s="54"/>
      <c r="C48" s="55"/>
      <c r="D48" s="56">
        <v>2963</v>
      </c>
      <c r="E48" s="57">
        <v>1713</v>
      </c>
      <c r="F48" s="57">
        <v>385</v>
      </c>
      <c r="G48" s="57">
        <v>562</v>
      </c>
      <c r="H48" s="57">
        <v>518</v>
      </c>
      <c r="I48" s="57">
        <v>407</v>
      </c>
      <c r="J48" s="57">
        <v>331</v>
      </c>
      <c r="K48" s="57">
        <v>2256</v>
      </c>
      <c r="L48" s="57">
        <v>743</v>
      </c>
      <c r="M48" s="57">
        <v>843</v>
      </c>
      <c r="N48" s="57">
        <v>299</v>
      </c>
      <c r="O48" s="37">
        <f t="shared" si="0"/>
        <v>10721</v>
      </c>
    </row>
    <row r="49" spans="1:15" ht="21" customHeight="1" thickBot="1" x14ac:dyDescent="0.2">
      <c r="A49" s="53" t="s">
        <v>33</v>
      </c>
      <c r="B49" s="54"/>
      <c r="C49" s="55"/>
      <c r="D49" s="56">
        <f t="shared" ref="D49:N49" si="17">SUM(D47:D48)</f>
        <v>108383</v>
      </c>
      <c r="E49" s="56">
        <f t="shared" si="17"/>
        <v>65158</v>
      </c>
      <c r="F49" s="56">
        <f t="shared" si="17"/>
        <v>12522</v>
      </c>
      <c r="G49" s="56">
        <f t="shared" si="17"/>
        <v>20587</v>
      </c>
      <c r="H49" s="56">
        <f t="shared" si="17"/>
        <v>22792</v>
      </c>
      <c r="I49" s="56">
        <f t="shared" si="17"/>
        <v>13402</v>
      </c>
      <c r="J49" s="56">
        <f t="shared" si="17"/>
        <v>11150</v>
      </c>
      <c r="K49" s="56">
        <f t="shared" si="17"/>
        <v>99863</v>
      </c>
      <c r="L49" s="56">
        <f t="shared" si="17"/>
        <v>30161</v>
      </c>
      <c r="M49" s="56">
        <f t="shared" si="17"/>
        <v>22911</v>
      </c>
      <c r="N49" s="56">
        <f t="shared" si="17"/>
        <v>4616</v>
      </c>
      <c r="O49" s="37">
        <f t="shared" si="0"/>
        <v>406929</v>
      </c>
    </row>
    <row r="50" spans="1:15" ht="21" customHeight="1" x14ac:dyDescent="0.15">
      <c r="A50" s="58" t="s">
        <v>34</v>
      </c>
      <c r="B50" s="59" t="s">
        <v>35</v>
      </c>
      <c r="C50" s="60" t="s">
        <v>36</v>
      </c>
      <c r="D50" s="61">
        <v>67104</v>
      </c>
      <c r="E50" s="62">
        <v>44488</v>
      </c>
      <c r="F50" s="62">
        <v>9980</v>
      </c>
      <c r="G50" s="62">
        <v>15824</v>
      </c>
      <c r="H50" s="62">
        <v>14073</v>
      </c>
      <c r="I50" s="62">
        <v>9182</v>
      </c>
      <c r="J50" s="62">
        <v>8955</v>
      </c>
      <c r="K50" s="62">
        <v>55228</v>
      </c>
      <c r="L50" s="62">
        <v>16112</v>
      </c>
      <c r="M50" s="62">
        <v>10020</v>
      </c>
      <c r="N50" s="62">
        <v>0</v>
      </c>
      <c r="O50" s="37">
        <f t="shared" si="0"/>
        <v>250966</v>
      </c>
    </row>
    <row r="51" spans="1:15" ht="21" customHeight="1" x14ac:dyDescent="0.15">
      <c r="A51" s="18"/>
      <c r="B51" s="50"/>
      <c r="C51" s="39" t="s">
        <v>37</v>
      </c>
      <c r="D51" s="40">
        <v>16371</v>
      </c>
      <c r="E51" s="41">
        <v>17163</v>
      </c>
      <c r="F51" s="41">
        <v>4175</v>
      </c>
      <c r="G51" s="41">
        <v>6818</v>
      </c>
      <c r="H51" s="41">
        <v>4959</v>
      </c>
      <c r="I51" s="41">
        <v>6630</v>
      </c>
      <c r="J51" s="41">
        <v>4988</v>
      </c>
      <c r="K51" s="41">
        <v>15507</v>
      </c>
      <c r="L51" s="41">
        <v>7901</v>
      </c>
      <c r="M51" s="41">
        <v>3504</v>
      </c>
      <c r="N51" s="41">
        <v>0</v>
      </c>
      <c r="O51" s="42">
        <f t="shared" si="0"/>
        <v>88016</v>
      </c>
    </row>
    <row r="52" spans="1:15" ht="21" customHeight="1" x14ac:dyDescent="0.15">
      <c r="A52" s="18"/>
      <c r="B52" s="50"/>
      <c r="C52" s="39" t="s">
        <v>23</v>
      </c>
      <c r="D52" s="40">
        <f t="shared" ref="D52:N52" si="18">SUM(D50:D51)</f>
        <v>83475</v>
      </c>
      <c r="E52" s="40">
        <f t="shared" si="18"/>
        <v>61651</v>
      </c>
      <c r="F52" s="40">
        <f t="shared" si="18"/>
        <v>14155</v>
      </c>
      <c r="G52" s="40">
        <f t="shared" si="18"/>
        <v>22642</v>
      </c>
      <c r="H52" s="40">
        <f t="shared" si="18"/>
        <v>19032</v>
      </c>
      <c r="I52" s="40">
        <f t="shared" si="18"/>
        <v>15812</v>
      </c>
      <c r="J52" s="40">
        <f t="shared" si="18"/>
        <v>13943</v>
      </c>
      <c r="K52" s="40">
        <f t="shared" si="18"/>
        <v>70735</v>
      </c>
      <c r="L52" s="40">
        <f t="shared" si="18"/>
        <v>24013</v>
      </c>
      <c r="M52" s="40">
        <f t="shared" si="18"/>
        <v>13524</v>
      </c>
      <c r="N52" s="40">
        <f t="shared" si="18"/>
        <v>0</v>
      </c>
      <c r="O52" s="42">
        <f t="shared" si="0"/>
        <v>338982</v>
      </c>
    </row>
    <row r="53" spans="1:15" ht="21" customHeight="1" x14ac:dyDescent="0.15">
      <c r="A53" s="18"/>
      <c r="B53" s="63" t="s">
        <v>38</v>
      </c>
      <c r="C53" s="64"/>
      <c r="D53" s="40">
        <v>424</v>
      </c>
      <c r="E53" s="41">
        <v>310</v>
      </c>
      <c r="F53" s="41">
        <v>83</v>
      </c>
      <c r="G53" s="41">
        <v>161</v>
      </c>
      <c r="H53" s="41">
        <v>90</v>
      </c>
      <c r="I53" s="41">
        <v>74</v>
      </c>
      <c r="J53" s="41">
        <v>75</v>
      </c>
      <c r="K53" s="41">
        <v>357</v>
      </c>
      <c r="L53" s="41">
        <v>124</v>
      </c>
      <c r="M53" s="41">
        <v>76</v>
      </c>
      <c r="N53" s="41">
        <v>0</v>
      </c>
      <c r="O53" s="42">
        <f t="shared" si="0"/>
        <v>1774</v>
      </c>
    </row>
    <row r="54" spans="1:15" ht="21" customHeight="1" thickBot="1" x14ac:dyDescent="0.2">
      <c r="A54" s="65"/>
      <c r="B54" s="66" t="s">
        <v>39</v>
      </c>
      <c r="C54" s="67"/>
      <c r="D54" s="68" t="s">
        <v>40</v>
      </c>
      <c r="E54" s="69" t="s">
        <v>40</v>
      </c>
      <c r="F54" s="69" t="s">
        <v>40</v>
      </c>
      <c r="G54" s="69" t="s">
        <v>40</v>
      </c>
      <c r="H54" s="69" t="s">
        <v>40</v>
      </c>
      <c r="I54" s="69" t="s">
        <v>40</v>
      </c>
      <c r="J54" s="69" t="s">
        <v>40</v>
      </c>
      <c r="K54" s="69" t="s">
        <v>40</v>
      </c>
      <c r="L54" s="69" t="s">
        <v>40</v>
      </c>
      <c r="M54" s="69" t="s">
        <v>40</v>
      </c>
      <c r="N54" s="69" t="s">
        <v>40</v>
      </c>
      <c r="O54" s="70" t="s">
        <v>40</v>
      </c>
    </row>
    <row r="55" spans="1:15" ht="21" customHeight="1" thickBot="1" x14ac:dyDescent="0.2">
      <c r="A55" s="71" t="s">
        <v>41</v>
      </c>
      <c r="B55" s="72"/>
      <c r="C55" s="73"/>
      <c r="D55" s="56">
        <f t="shared" ref="D55:N55" si="19">SUM(D52:D54)</f>
        <v>83899</v>
      </c>
      <c r="E55" s="57">
        <f t="shared" si="19"/>
        <v>61961</v>
      </c>
      <c r="F55" s="57">
        <f t="shared" si="19"/>
        <v>14238</v>
      </c>
      <c r="G55" s="57">
        <f t="shared" si="19"/>
        <v>22803</v>
      </c>
      <c r="H55" s="57">
        <f t="shared" si="19"/>
        <v>19122</v>
      </c>
      <c r="I55" s="57">
        <f t="shared" si="19"/>
        <v>15886</v>
      </c>
      <c r="J55" s="57">
        <f t="shared" si="19"/>
        <v>14018</v>
      </c>
      <c r="K55" s="57">
        <f t="shared" si="19"/>
        <v>71092</v>
      </c>
      <c r="L55" s="57">
        <f t="shared" si="19"/>
        <v>24137</v>
      </c>
      <c r="M55" s="57">
        <f t="shared" si="19"/>
        <v>13600</v>
      </c>
      <c r="N55" s="57">
        <f t="shared" si="19"/>
        <v>0</v>
      </c>
      <c r="O55" s="37">
        <f t="shared" si="0"/>
        <v>340756</v>
      </c>
    </row>
    <row r="56" spans="1:15" ht="23.25" customHeight="1" thickBot="1" x14ac:dyDescent="0.2">
      <c r="A56" s="74" t="s">
        <v>42</v>
      </c>
      <c r="B56" s="75"/>
      <c r="C56" s="76"/>
      <c r="D56" s="77">
        <f>SUM(D49,D55)</f>
        <v>192282</v>
      </c>
      <c r="E56" s="78">
        <f>SUM(E49,E55)</f>
        <v>127119</v>
      </c>
      <c r="F56" s="78">
        <f t="shared" ref="F56:N56" si="20">SUM(F49,F55)</f>
        <v>26760</v>
      </c>
      <c r="G56" s="78">
        <f t="shared" si="20"/>
        <v>43390</v>
      </c>
      <c r="H56" s="78">
        <f t="shared" si="20"/>
        <v>41914</v>
      </c>
      <c r="I56" s="78">
        <f t="shared" si="20"/>
        <v>29288</v>
      </c>
      <c r="J56" s="78">
        <f t="shared" si="20"/>
        <v>25168</v>
      </c>
      <c r="K56" s="78">
        <f t="shared" si="20"/>
        <v>170955</v>
      </c>
      <c r="L56" s="78">
        <f t="shared" si="20"/>
        <v>54298</v>
      </c>
      <c r="M56" s="78">
        <f t="shared" si="20"/>
        <v>36511</v>
      </c>
      <c r="N56" s="78">
        <f t="shared" si="20"/>
        <v>4616</v>
      </c>
      <c r="O56" s="79">
        <f t="shared" si="0"/>
        <v>747685</v>
      </c>
    </row>
    <row r="59" spans="1:15" ht="18.75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8.75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42">
    <mergeCell ref="A55:C55"/>
    <mergeCell ref="A56:C56"/>
    <mergeCell ref="A47:C47"/>
    <mergeCell ref="A48:C48"/>
    <mergeCell ref="A49:C49"/>
    <mergeCell ref="A50:A54"/>
    <mergeCell ref="B50:B52"/>
    <mergeCell ref="B53:C53"/>
    <mergeCell ref="B54:C54"/>
    <mergeCell ref="A32:A40"/>
    <mergeCell ref="B32:B34"/>
    <mergeCell ref="B35:B37"/>
    <mergeCell ref="B38:B40"/>
    <mergeCell ref="A41:B43"/>
    <mergeCell ref="A44:B46"/>
    <mergeCell ref="A11:A22"/>
    <mergeCell ref="B11:B13"/>
    <mergeCell ref="B14:B16"/>
    <mergeCell ref="B17:B19"/>
    <mergeCell ref="B20:B22"/>
    <mergeCell ref="A23:A31"/>
    <mergeCell ref="B23:B25"/>
    <mergeCell ref="B26:B28"/>
    <mergeCell ref="B29:B31"/>
    <mergeCell ref="K7:K10"/>
    <mergeCell ref="L7:L10"/>
    <mergeCell ref="M7:M10"/>
    <mergeCell ref="N7:N10"/>
    <mergeCell ref="O7:O10"/>
    <mergeCell ref="A8:A10"/>
    <mergeCell ref="B8:B10"/>
    <mergeCell ref="C8:C10"/>
    <mergeCell ref="M5:O5"/>
    <mergeCell ref="M6:O6"/>
    <mergeCell ref="A7:C7"/>
    <mergeCell ref="D7:D10"/>
    <mergeCell ref="E7:E10"/>
    <mergeCell ref="F7:F10"/>
    <mergeCell ref="G7:G10"/>
    <mergeCell ref="H7:H10"/>
    <mergeCell ref="I7:I10"/>
    <mergeCell ref="J7:J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9A473-4119-434A-94DB-CAEDAF980240}">
  <sheetPr>
    <tabColor rgb="FF3AE667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80"/>
      <c r="B4" s="80"/>
      <c r="C4" s="80"/>
      <c r="D4" s="81"/>
      <c r="E4" s="1" t="s">
        <v>43</v>
      </c>
    </row>
    <row r="5" spans="1:15" ht="15" customHeight="1" x14ac:dyDescent="0.2">
      <c r="A5" s="163" t="s">
        <v>98</v>
      </c>
      <c r="C5" s="164"/>
      <c r="L5" s="167"/>
      <c r="M5" s="167"/>
      <c r="N5" s="167"/>
      <c r="O5" s="82"/>
    </row>
    <row r="6" spans="1:15" ht="15" customHeight="1" thickBot="1" x14ac:dyDescent="0.2">
      <c r="L6" s="83"/>
      <c r="M6" s="83"/>
      <c r="N6" s="83"/>
      <c r="O6" s="83"/>
    </row>
    <row r="7" spans="1:15" ht="48" customHeight="1" x14ac:dyDescent="0.15">
      <c r="A7" s="11" t="s">
        <v>3</v>
      </c>
      <c r="B7" s="12"/>
      <c r="C7" s="13"/>
      <c r="D7" s="16" t="s">
        <v>99</v>
      </c>
      <c r="E7" s="16" t="s">
        <v>100</v>
      </c>
      <c r="F7" s="16" t="s">
        <v>101</v>
      </c>
      <c r="G7" s="16" t="s">
        <v>102</v>
      </c>
      <c r="H7" s="16"/>
      <c r="I7" s="16"/>
      <c r="J7" s="16"/>
      <c r="K7" s="16"/>
      <c r="L7" s="16"/>
      <c r="M7" s="16"/>
      <c r="N7" s="122"/>
      <c r="O7" s="86" t="s">
        <v>23</v>
      </c>
    </row>
    <row r="8" spans="1:15" x14ac:dyDescent="0.15">
      <c r="A8" s="18" t="s">
        <v>53</v>
      </c>
      <c r="B8" s="19" t="s">
        <v>54</v>
      </c>
      <c r="C8" s="20" t="s">
        <v>55</v>
      </c>
      <c r="D8" s="89"/>
      <c r="E8" s="89"/>
      <c r="F8" s="89"/>
      <c r="G8" s="89"/>
      <c r="H8" s="89"/>
      <c r="I8" s="90"/>
      <c r="J8" s="90"/>
      <c r="K8" s="89"/>
      <c r="L8" s="89"/>
      <c r="M8" s="89"/>
      <c r="N8" s="125"/>
      <c r="O8" s="91"/>
    </row>
    <row r="9" spans="1:15" x14ac:dyDescent="0.15">
      <c r="A9" s="18"/>
      <c r="B9" s="19"/>
      <c r="C9" s="20"/>
      <c r="D9" s="89"/>
      <c r="E9" s="89"/>
      <c r="F9" s="89"/>
      <c r="G9" s="89"/>
      <c r="H9" s="89"/>
      <c r="I9" s="90"/>
      <c r="J9" s="90"/>
      <c r="K9" s="89"/>
      <c r="L9" s="89"/>
      <c r="M9" s="89"/>
      <c r="N9" s="125"/>
      <c r="O9" s="91"/>
    </row>
    <row r="10" spans="1:15" ht="18.75" customHeight="1" thickBot="1" x14ac:dyDescent="0.2">
      <c r="A10" s="25"/>
      <c r="B10" s="26"/>
      <c r="C10" s="27"/>
      <c r="D10" s="92"/>
      <c r="E10" s="92"/>
      <c r="F10" s="92"/>
      <c r="G10" s="92"/>
      <c r="H10" s="92"/>
      <c r="I10" s="93"/>
      <c r="J10" s="93"/>
      <c r="K10" s="92"/>
      <c r="L10" s="92"/>
      <c r="M10" s="92"/>
      <c r="N10" s="128"/>
      <c r="O10" s="94"/>
    </row>
    <row r="11" spans="1:15" ht="21" customHeight="1" x14ac:dyDescent="0.15">
      <c r="A11" s="32" t="s">
        <v>19</v>
      </c>
      <c r="B11" s="33" t="s">
        <v>56</v>
      </c>
      <c r="C11" s="34" t="s">
        <v>57</v>
      </c>
      <c r="D11" s="36">
        <v>78</v>
      </c>
      <c r="E11" s="36">
        <v>209</v>
      </c>
      <c r="F11" s="36">
        <v>15</v>
      </c>
      <c r="G11" s="36">
        <v>40</v>
      </c>
      <c r="H11" s="36"/>
      <c r="I11" s="36"/>
      <c r="J11" s="36"/>
      <c r="K11" s="36"/>
      <c r="L11" s="36"/>
      <c r="M11" s="170"/>
      <c r="N11" s="170"/>
      <c r="O11" s="37">
        <f t="shared" ref="O11:O56" si="0">SUM(D11:N11)</f>
        <v>342</v>
      </c>
    </row>
    <row r="12" spans="1:15" ht="21" customHeight="1" x14ac:dyDescent="0.15">
      <c r="A12" s="38"/>
      <c r="B12" s="19"/>
      <c r="C12" s="39" t="s">
        <v>58</v>
      </c>
      <c r="D12" s="41">
        <v>61</v>
      </c>
      <c r="E12" s="41">
        <v>11</v>
      </c>
      <c r="F12" s="41">
        <v>0</v>
      </c>
      <c r="G12" s="41">
        <v>6</v>
      </c>
      <c r="H12" s="41"/>
      <c r="I12" s="41"/>
      <c r="J12" s="41"/>
      <c r="K12" s="41"/>
      <c r="L12" s="41"/>
      <c r="M12" s="101"/>
      <c r="N12" s="101"/>
      <c r="O12" s="42">
        <f t="shared" si="0"/>
        <v>78</v>
      </c>
    </row>
    <row r="13" spans="1:15" ht="21" customHeight="1" x14ac:dyDescent="0.15">
      <c r="A13" s="38"/>
      <c r="B13" s="19"/>
      <c r="C13" s="39" t="s">
        <v>59</v>
      </c>
      <c r="D13" s="41">
        <f>SUM(D11:D12)</f>
        <v>139</v>
      </c>
      <c r="E13" s="41">
        <f>SUM(E11:E12)</f>
        <v>220</v>
      </c>
      <c r="F13" s="41">
        <f>SUM(F11:F12)</f>
        <v>15</v>
      </c>
      <c r="G13" s="41">
        <f>SUM(G11:G12)</f>
        <v>46</v>
      </c>
      <c r="H13" s="41"/>
      <c r="I13" s="41"/>
      <c r="J13" s="41"/>
      <c r="K13" s="41"/>
      <c r="L13" s="41"/>
      <c r="M13" s="101"/>
      <c r="N13" s="101"/>
      <c r="O13" s="42">
        <f t="shared" si="0"/>
        <v>420</v>
      </c>
    </row>
    <row r="14" spans="1:15" ht="21" customHeight="1" x14ac:dyDescent="0.15">
      <c r="A14" s="38"/>
      <c r="B14" s="19" t="s">
        <v>60</v>
      </c>
      <c r="C14" s="39" t="s">
        <v>57</v>
      </c>
      <c r="D14" s="41">
        <v>159</v>
      </c>
      <c r="E14" s="41">
        <v>246</v>
      </c>
      <c r="F14" s="41">
        <v>28</v>
      </c>
      <c r="G14" s="41">
        <v>45</v>
      </c>
      <c r="H14" s="41"/>
      <c r="I14" s="41"/>
      <c r="J14" s="41"/>
      <c r="K14" s="41"/>
      <c r="L14" s="41"/>
      <c r="M14" s="101"/>
      <c r="N14" s="101"/>
      <c r="O14" s="42">
        <f t="shared" si="0"/>
        <v>478</v>
      </c>
    </row>
    <row r="15" spans="1:15" ht="21" customHeight="1" x14ac:dyDescent="0.15">
      <c r="A15" s="38"/>
      <c r="B15" s="19"/>
      <c r="C15" s="39" t="s">
        <v>58</v>
      </c>
      <c r="D15" s="41">
        <v>0</v>
      </c>
      <c r="E15" s="41">
        <v>4</v>
      </c>
      <c r="F15" s="41">
        <v>0</v>
      </c>
      <c r="G15" s="41">
        <v>0</v>
      </c>
      <c r="H15" s="41"/>
      <c r="I15" s="41"/>
      <c r="J15" s="41"/>
      <c r="K15" s="41"/>
      <c r="L15" s="41"/>
      <c r="M15" s="101"/>
      <c r="N15" s="101"/>
      <c r="O15" s="42">
        <f t="shared" si="0"/>
        <v>4</v>
      </c>
    </row>
    <row r="16" spans="1:15" ht="21" customHeight="1" x14ac:dyDescent="0.15">
      <c r="A16" s="38"/>
      <c r="B16" s="19"/>
      <c r="C16" s="39" t="s">
        <v>59</v>
      </c>
      <c r="D16" s="40">
        <f>SUM(D14:D15)</f>
        <v>159</v>
      </c>
      <c r="E16" s="40">
        <f>SUM(E14:E15)</f>
        <v>250</v>
      </c>
      <c r="F16" s="40">
        <f>SUM(F14:F15)</f>
        <v>28</v>
      </c>
      <c r="G16" s="40">
        <f>SUM(G14:G15)</f>
        <v>45</v>
      </c>
      <c r="H16" s="41"/>
      <c r="I16" s="41"/>
      <c r="J16" s="41"/>
      <c r="K16" s="41"/>
      <c r="L16" s="41"/>
      <c r="M16" s="101"/>
      <c r="N16" s="101"/>
      <c r="O16" s="42">
        <f t="shared" si="0"/>
        <v>482</v>
      </c>
    </row>
    <row r="17" spans="1:15" ht="21" customHeight="1" x14ac:dyDescent="0.15">
      <c r="A17" s="38"/>
      <c r="B17" s="19" t="s">
        <v>61</v>
      </c>
      <c r="C17" s="39" t="s">
        <v>57</v>
      </c>
      <c r="D17" s="41">
        <v>0</v>
      </c>
      <c r="E17" s="41">
        <v>0</v>
      </c>
      <c r="F17" s="41">
        <v>0</v>
      </c>
      <c r="G17" s="41">
        <v>0</v>
      </c>
      <c r="H17" s="41"/>
      <c r="I17" s="41"/>
      <c r="J17" s="41"/>
      <c r="K17" s="41"/>
      <c r="L17" s="41"/>
      <c r="M17" s="101"/>
      <c r="N17" s="101"/>
      <c r="O17" s="42">
        <f t="shared" si="0"/>
        <v>0</v>
      </c>
    </row>
    <row r="18" spans="1:15" ht="21" customHeight="1" x14ac:dyDescent="0.15">
      <c r="A18" s="38"/>
      <c r="B18" s="19"/>
      <c r="C18" s="39" t="s">
        <v>58</v>
      </c>
      <c r="D18" s="41">
        <v>6</v>
      </c>
      <c r="E18" s="41">
        <v>1</v>
      </c>
      <c r="F18" s="41">
        <v>0</v>
      </c>
      <c r="G18" s="41">
        <v>1</v>
      </c>
      <c r="H18" s="41"/>
      <c r="I18" s="41"/>
      <c r="J18" s="41"/>
      <c r="K18" s="41"/>
      <c r="L18" s="41"/>
      <c r="M18" s="101"/>
      <c r="N18" s="101"/>
      <c r="O18" s="42">
        <f t="shared" si="0"/>
        <v>8</v>
      </c>
    </row>
    <row r="19" spans="1:15" ht="21" customHeight="1" x14ac:dyDescent="0.15">
      <c r="A19" s="38"/>
      <c r="B19" s="19"/>
      <c r="C19" s="39" t="s">
        <v>59</v>
      </c>
      <c r="D19" s="40">
        <f>SUM(D17:D18)</f>
        <v>6</v>
      </c>
      <c r="E19" s="40">
        <f>SUM(E17:E18)</f>
        <v>1</v>
      </c>
      <c r="F19" s="40">
        <v>0</v>
      </c>
      <c r="G19" s="40">
        <f>SUM(G17:G18)</f>
        <v>1</v>
      </c>
      <c r="H19" s="40"/>
      <c r="I19" s="40"/>
      <c r="J19" s="40"/>
      <c r="K19" s="40"/>
      <c r="L19" s="40"/>
      <c r="M19" s="171"/>
      <c r="N19" s="176"/>
      <c r="O19" s="42">
        <f t="shared" si="0"/>
        <v>8</v>
      </c>
    </row>
    <row r="20" spans="1:15" ht="21" customHeight="1" x14ac:dyDescent="0.15">
      <c r="A20" s="38"/>
      <c r="B20" s="19" t="s">
        <v>26</v>
      </c>
      <c r="C20" s="39" t="s">
        <v>57</v>
      </c>
      <c r="D20" s="40">
        <f t="shared" ref="D20:G21" si="1">D11+D14+D17</f>
        <v>237</v>
      </c>
      <c r="E20" s="40">
        <f t="shared" si="1"/>
        <v>455</v>
      </c>
      <c r="F20" s="40">
        <f t="shared" si="1"/>
        <v>43</v>
      </c>
      <c r="G20" s="40">
        <f t="shared" si="1"/>
        <v>85</v>
      </c>
      <c r="H20" s="40"/>
      <c r="I20" s="40"/>
      <c r="J20" s="40"/>
      <c r="K20" s="40"/>
      <c r="L20" s="40"/>
      <c r="M20" s="171"/>
      <c r="N20" s="176"/>
      <c r="O20" s="42">
        <f t="shared" si="0"/>
        <v>820</v>
      </c>
    </row>
    <row r="21" spans="1:15" ht="21" customHeight="1" x14ac:dyDescent="0.15">
      <c r="A21" s="38"/>
      <c r="B21" s="19"/>
      <c r="C21" s="39" t="s">
        <v>58</v>
      </c>
      <c r="D21" s="40">
        <f t="shared" si="1"/>
        <v>67</v>
      </c>
      <c r="E21" s="40">
        <f t="shared" si="1"/>
        <v>16</v>
      </c>
      <c r="F21" s="40">
        <f t="shared" si="1"/>
        <v>0</v>
      </c>
      <c r="G21" s="40">
        <f t="shared" si="1"/>
        <v>7</v>
      </c>
      <c r="H21" s="40"/>
      <c r="I21" s="40"/>
      <c r="J21" s="40"/>
      <c r="K21" s="40"/>
      <c r="L21" s="40"/>
      <c r="M21" s="171"/>
      <c r="N21" s="176"/>
      <c r="O21" s="42">
        <f t="shared" si="0"/>
        <v>90</v>
      </c>
    </row>
    <row r="22" spans="1:15" ht="21" customHeight="1" thickBot="1" x14ac:dyDescent="0.2">
      <c r="A22" s="43"/>
      <c r="B22" s="26"/>
      <c r="C22" s="44" t="s">
        <v>59</v>
      </c>
      <c r="D22" s="40">
        <f>SUM(D13,D16,D19)</f>
        <v>304</v>
      </c>
      <c r="E22" s="40">
        <f>SUM(E13,E16,E19)</f>
        <v>471</v>
      </c>
      <c r="F22" s="40">
        <f t="shared" ref="F22:G22" si="2">SUM(F13,F16,F19)</f>
        <v>43</v>
      </c>
      <c r="G22" s="40">
        <f t="shared" si="2"/>
        <v>92</v>
      </c>
      <c r="H22" s="40"/>
      <c r="I22" s="40"/>
      <c r="J22" s="40"/>
      <c r="K22" s="40"/>
      <c r="L22" s="40"/>
      <c r="M22" s="171"/>
      <c r="N22" s="176"/>
      <c r="O22" s="42">
        <f t="shared" si="0"/>
        <v>910</v>
      </c>
    </row>
    <row r="23" spans="1:15" ht="21" customHeight="1" x14ac:dyDescent="0.15">
      <c r="A23" s="32" t="s">
        <v>27</v>
      </c>
      <c r="B23" s="33" t="s">
        <v>56</v>
      </c>
      <c r="C23" s="34" t="s">
        <v>57</v>
      </c>
      <c r="D23" s="36">
        <v>5</v>
      </c>
      <c r="E23" s="36">
        <v>3</v>
      </c>
      <c r="F23" s="36">
        <v>3</v>
      </c>
      <c r="G23" s="36">
        <v>2</v>
      </c>
      <c r="H23" s="36"/>
      <c r="I23" s="36"/>
      <c r="J23" s="36"/>
      <c r="K23" s="36"/>
      <c r="L23" s="36"/>
      <c r="M23" s="170"/>
      <c r="N23" s="177"/>
      <c r="O23" s="37">
        <f t="shared" si="0"/>
        <v>13</v>
      </c>
    </row>
    <row r="24" spans="1:15" ht="21" customHeight="1" x14ac:dyDescent="0.15">
      <c r="A24" s="38"/>
      <c r="B24" s="19"/>
      <c r="C24" s="39" t="s">
        <v>58</v>
      </c>
      <c r="D24" s="41">
        <v>3</v>
      </c>
      <c r="E24" s="41">
        <v>14</v>
      </c>
      <c r="F24" s="41">
        <v>0</v>
      </c>
      <c r="G24" s="41">
        <v>0</v>
      </c>
      <c r="H24" s="41"/>
      <c r="I24" s="41"/>
      <c r="J24" s="41"/>
      <c r="K24" s="41"/>
      <c r="L24" s="41"/>
      <c r="M24" s="101"/>
      <c r="N24" s="176"/>
      <c r="O24" s="42">
        <f t="shared" si="0"/>
        <v>17</v>
      </c>
    </row>
    <row r="25" spans="1:15" ht="21" customHeight="1" x14ac:dyDescent="0.15">
      <c r="A25" s="38"/>
      <c r="B25" s="19"/>
      <c r="C25" s="39" t="s">
        <v>59</v>
      </c>
      <c r="D25" s="41">
        <f>SUM(D23:D24)</f>
        <v>8</v>
      </c>
      <c r="E25" s="41">
        <f>SUM(E23:E24)</f>
        <v>17</v>
      </c>
      <c r="F25" s="41">
        <f>SUM(F23:F24)</f>
        <v>3</v>
      </c>
      <c r="G25" s="41">
        <f>SUM(G23:G24)</f>
        <v>2</v>
      </c>
      <c r="H25" s="41"/>
      <c r="I25" s="41"/>
      <c r="J25" s="41"/>
      <c r="K25" s="41"/>
      <c r="L25" s="41"/>
      <c r="M25" s="101"/>
      <c r="N25" s="176"/>
      <c r="O25" s="42">
        <f t="shared" si="0"/>
        <v>30</v>
      </c>
    </row>
    <row r="26" spans="1:15" ht="21" customHeight="1" x14ac:dyDescent="0.15">
      <c r="A26" s="38"/>
      <c r="B26" s="19" t="s">
        <v>60</v>
      </c>
      <c r="C26" s="39" t="s">
        <v>57</v>
      </c>
      <c r="D26" s="41">
        <v>6</v>
      </c>
      <c r="E26" s="41">
        <v>3</v>
      </c>
      <c r="F26" s="41">
        <v>2</v>
      </c>
      <c r="G26" s="41">
        <v>4</v>
      </c>
      <c r="H26" s="41"/>
      <c r="I26" s="41"/>
      <c r="J26" s="41"/>
      <c r="K26" s="41"/>
      <c r="L26" s="41"/>
      <c r="M26" s="101"/>
      <c r="N26" s="176"/>
      <c r="O26" s="42">
        <f t="shared" si="0"/>
        <v>15</v>
      </c>
    </row>
    <row r="27" spans="1:15" ht="21" customHeight="1" x14ac:dyDescent="0.15">
      <c r="A27" s="38"/>
      <c r="B27" s="19"/>
      <c r="C27" s="39" t="s">
        <v>58</v>
      </c>
      <c r="D27" s="41">
        <v>3</v>
      </c>
      <c r="E27" s="41">
        <v>10</v>
      </c>
      <c r="F27" s="41">
        <v>0</v>
      </c>
      <c r="G27" s="41">
        <v>0</v>
      </c>
      <c r="H27" s="41"/>
      <c r="I27" s="41"/>
      <c r="J27" s="41"/>
      <c r="K27" s="41"/>
      <c r="L27" s="41"/>
      <c r="M27" s="101"/>
      <c r="N27" s="176"/>
      <c r="O27" s="42">
        <f t="shared" si="0"/>
        <v>13</v>
      </c>
    </row>
    <row r="28" spans="1:15" ht="21" customHeight="1" x14ac:dyDescent="0.15">
      <c r="A28" s="38"/>
      <c r="B28" s="19"/>
      <c r="C28" s="39" t="s">
        <v>59</v>
      </c>
      <c r="D28" s="41">
        <f>SUM(D26:D27)</f>
        <v>9</v>
      </c>
      <c r="E28" s="41">
        <f>SUM(E26:E27)</f>
        <v>13</v>
      </c>
      <c r="F28" s="41">
        <f>SUM(F26:F27)</f>
        <v>2</v>
      </c>
      <c r="G28" s="41">
        <f>SUM(G26:G27)</f>
        <v>4</v>
      </c>
      <c r="H28" s="41"/>
      <c r="I28" s="41"/>
      <c r="J28" s="41"/>
      <c r="K28" s="41"/>
      <c r="L28" s="41"/>
      <c r="M28" s="101"/>
      <c r="N28" s="176"/>
      <c r="O28" s="42">
        <f t="shared" si="0"/>
        <v>28</v>
      </c>
    </row>
    <row r="29" spans="1:15" ht="21" customHeight="1" x14ac:dyDescent="0.15">
      <c r="A29" s="38"/>
      <c r="B29" s="19" t="s">
        <v>26</v>
      </c>
      <c r="C29" s="39" t="s">
        <v>57</v>
      </c>
      <c r="D29" s="40">
        <f t="shared" ref="D29:G31" si="3">D23+D26</f>
        <v>11</v>
      </c>
      <c r="E29" s="40">
        <f t="shared" si="3"/>
        <v>6</v>
      </c>
      <c r="F29" s="40">
        <f t="shared" si="3"/>
        <v>5</v>
      </c>
      <c r="G29" s="40">
        <f t="shared" si="3"/>
        <v>6</v>
      </c>
      <c r="H29" s="40"/>
      <c r="I29" s="40"/>
      <c r="J29" s="40"/>
      <c r="K29" s="40"/>
      <c r="L29" s="40"/>
      <c r="M29" s="171"/>
      <c r="N29" s="176"/>
      <c r="O29" s="42">
        <f t="shared" si="0"/>
        <v>28</v>
      </c>
    </row>
    <row r="30" spans="1:15" ht="21" customHeight="1" x14ac:dyDescent="0.15">
      <c r="A30" s="38"/>
      <c r="B30" s="19"/>
      <c r="C30" s="39" t="s">
        <v>58</v>
      </c>
      <c r="D30" s="40">
        <f t="shared" si="3"/>
        <v>6</v>
      </c>
      <c r="E30" s="40">
        <f t="shared" si="3"/>
        <v>24</v>
      </c>
      <c r="F30" s="40">
        <f t="shared" si="3"/>
        <v>0</v>
      </c>
      <c r="G30" s="40">
        <f t="shared" si="3"/>
        <v>0</v>
      </c>
      <c r="H30" s="40"/>
      <c r="I30" s="40"/>
      <c r="J30" s="40"/>
      <c r="K30" s="40"/>
      <c r="L30" s="40"/>
      <c r="M30" s="171"/>
      <c r="N30" s="176"/>
      <c r="O30" s="42">
        <f t="shared" si="0"/>
        <v>30</v>
      </c>
    </row>
    <row r="31" spans="1:15" ht="21" customHeight="1" thickBot="1" x14ac:dyDescent="0.2">
      <c r="A31" s="43"/>
      <c r="B31" s="26"/>
      <c r="C31" s="44" t="s">
        <v>59</v>
      </c>
      <c r="D31" s="40">
        <f t="shared" si="3"/>
        <v>17</v>
      </c>
      <c r="E31" s="40">
        <f t="shared" si="3"/>
        <v>30</v>
      </c>
      <c r="F31" s="40">
        <f t="shared" si="3"/>
        <v>5</v>
      </c>
      <c r="G31" s="40">
        <f>G25+G28</f>
        <v>6</v>
      </c>
      <c r="H31" s="40"/>
      <c r="I31" s="40"/>
      <c r="J31" s="40"/>
      <c r="K31" s="40"/>
      <c r="L31" s="40"/>
      <c r="M31" s="171"/>
      <c r="N31" s="176"/>
      <c r="O31" s="42">
        <f t="shared" si="0"/>
        <v>58</v>
      </c>
    </row>
    <row r="32" spans="1:15" ht="21" customHeight="1" x14ac:dyDescent="0.15">
      <c r="A32" s="32" t="s">
        <v>28</v>
      </c>
      <c r="B32" s="33" t="s">
        <v>56</v>
      </c>
      <c r="C32" s="34" t="s">
        <v>57</v>
      </c>
      <c r="D32" s="36">
        <v>830</v>
      </c>
      <c r="E32" s="36">
        <v>1046</v>
      </c>
      <c r="F32" s="36">
        <v>227</v>
      </c>
      <c r="G32" s="36">
        <v>237</v>
      </c>
      <c r="H32" s="36"/>
      <c r="I32" s="36"/>
      <c r="J32" s="36"/>
      <c r="K32" s="36"/>
      <c r="L32" s="36"/>
      <c r="M32" s="170"/>
      <c r="N32" s="177"/>
      <c r="O32" s="37">
        <f t="shared" si="0"/>
        <v>2340</v>
      </c>
    </row>
    <row r="33" spans="1:15" ht="21" customHeight="1" x14ac:dyDescent="0.15">
      <c r="A33" s="38"/>
      <c r="B33" s="19"/>
      <c r="C33" s="39" t="s">
        <v>58</v>
      </c>
      <c r="D33" s="41">
        <v>16</v>
      </c>
      <c r="E33" s="41">
        <v>16</v>
      </c>
      <c r="F33" s="41">
        <v>0</v>
      </c>
      <c r="G33" s="41">
        <v>0</v>
      </c>
      <c r="H33" s="41"/>
      <c r="I33" s="41"/>
      <c r="J33" s="41"/>
      <c r="K33" s="41"/>
      <c r="L33" s="41"/>
      <c r="M33" s="101"/>
      <c r="N33" s="176"/>
      <c r="O33" s="42">
        <f t="shared" si="0"/>
        <v>32</v>
      </c>
    </row>
    <row r="34" spans="1:15" ht="21" customHeight="1" x14ac:dyDescent="0.15">
      <c r="A34" s="38"/>
      <c r="B34" s="19"/>
      <c r="C34" s="39" t="s">
        <v>59</v>
      </c>
      <c r="D34" s="40">
        <f>SUM(D32:D33)</f>
        <v>846</v>
      </c>
      <c r="E34" s="40">
        <f>SUM(E32:E33)</f>
        <v>1062</v>
      </c>
      <c r="F34" s="40">
        <f>SUM(F32:F33)</f>
        <v>227</v>
      </c>
      <c r="G34" s="40">
        <f>SUM(G32:G33)</f>
        <v>237</v>
      </c>
      <c r="H34" s="41"/>
      <c r="I34" s="41"/>
      <c r="J34" s="41"/>
      <c r="K34" s="41"/>
      <c r="L34" s="41"/>
      <c r="M34" s="101"/>
      <c r="N34" s="176"/>
      <c r="O34" s="42">
        <f t="shared" si="0"/>
        <v>2372</v>
      </c>
    </row>
    <row r="35" spans="1:15" ht="21" customHeight="1" x14ac:dyDescent="0.15">
      <c r="A35" s="38"/>
      <c r="B35" s="19" t="s">
        <v>60</v>
      </c>
      <c r="C35" s="39" t="s">
        <v>57</v>
      </c>
      <c r="D35" s="41">
        <v>917</v>
      </c>
      <c r="E35" s="41">
        <v>1228</v>
      </c>
      <c r="F35" s="41">
        <v>314</v>
      </c>
      <c r="G35" s="41">
        <v>321</v>
      </c>
      <c r="H35" s="41"/>
      <c r="I35" s="41"/>
      <c r="J35" s="41"/>
      <c r="K35" s="41"/>
      <c r="L35" s="41"/>
      <c r="M35" s="101"/>
      <c r="N35" s="176"/>
      <c r="O35" s="42">
        <f t="shared" si="0"/>
        <v>2780</v>
      </c>
    </row>
    <row r="36" spans="1:15" ht="21" customHeight="1" x14ac:dyDescent="0.15">
      <c r="A36" s="38"/>
      <c r="B36" s="19"/>
      <c r="C36" s="39" t="s">
        <v>58</v>
      </c>
      <c r="D36" s="41">
        <v>1</v>
      </c>
      <c r="E36" s="41">
        <v>13</v>
      </c>
      <c r="F36" s="41">
        <v>0</v>
      </c>
      <c r="G36" s="41">
        <v>0</v>
      </c>
      <c r="H36" s="41"/>
      <c r="I36" s="41"/>
      <c r="J36" s="41"/>
      <c r="K36" s="41"/>
      <c r="L36" s="41"/>
      <c r="M36" s="101"/>
      <c r="N36" s="176"/>
      <c r="O36" s="42">
        <f t="shared" si="0"/>
        <v>14</v>
      </c>
    </row>
    <row r="37" spans="1:15" ht="21" customHeight="1" x14ac:dyDescent="0.15">
      <c r="A37" s="38"/>
      <c r="B37" s="19"/>
      <c r="C37" s="39" t="s">
        <v>59</v>
      </c>
      <c r="D37" s="41">
        <f>SUM(D35:D36)</f>
        <v>918</v>
      </c>
      <c r="E37" s="41">
        <f>SUM(E35:E36)</f>
        <v>1241</v>
      </c>
      <c r="F37" s="41">
        <f>SUM(F35:F36)</f>
        <v>314</v>
      </c>
      <c r="G37" s="41">
        <f>SUM(G35:G36)</f>
        <v>321</v>
      </c>
      <c r="H37" s="41"/>
      <c r="I37" s="41"/>
      <c r="J37" s="41"/>
      <c r="K37" s="41"/>
      <c r="L37" s="41"/>
      <c r="M37" s="101"/>
      <c r="N37" s="176"/>
      <c r="O37" s="42">
        <f t="shared" si="0"/>
        <v>2794</v>
      </c>
    </row>
    <row r="38" spans="1:15" ht="21" customHeight="1" x14ac:dyDescent="0.15">
      <c r="A38" s="38"/>
      <c r="B38" s="19" t="s">
        <v>26</v>
      </c>
      <c r="C38" s="39" t="s">
        <v>57</v>
      </c>
      <c r="D38" s="40">
        <f t="shared" ref="D38:G40" si="4">D32+D35</f>
        <v>1747</v>
      </c>
      <c r="E38" s="40">
        <f t="shared" si="4"/>
        <v>2274</v>
      </c>
      <c r="F38" s="40">
        <f t="shared" si="4"/>
        <v>541</v>
      </c>
      <c r="G38" s="40">
        <v>558</v>
      </c>
      <c r="H38" s="40"/>
      <c r="I38" s="40"/>
      <c r="J38" s="40"/>
      <c r="K38" s="40"/>
      <c r="L38" s="40"/>
      <c r="M38" s="171"/>
      <c r="N38" s="176"/>
      <c r="O38" s="42">
        <f t="shared" si="0"/>
        <v>5120</v>
      </c>
    </row>
    <row r="39" spans="1:15" ht="21" customHeight="1" x14ac:dyDescent="0.15">
      <c r="A39" s="38"/>
      <c r="B39" s="19"/>
      <c r="C39" s="39" t="s">
        <v>58</v>
      </c>
      <c r="D39" s="40">
        <f t="shared" si="4"/>
        <v>17</v>
      </c>
      <c r="E39" s="40">
        <f t="shared" si="4"/>
        <v>29</v>
      </c>
      <c r="F39" s="40">
        <f t="shared" si="4"/>
        <v>0</v>
      </c>
      <c r="G39" s="40">
        <f t="shared" si="4"/>
        <v>0</v>
      </c>
      <c r="H39" s="40"/>
      <c r="I39" s="40"/>
      <c r="J39" s="40"/>
      <c r="K39" s="40"/>
      <c r="L39" s="40"/>
      <c r="M39" s="171"/>
      <c r="N39" s="176"/>
      <c r="O39" s="42">
        <f t="shared" si="0"/>
        <v>46</v>
      </c>
    </row>
    <row r="40" spans="1:15" ht="21" customHeight="1" thickBot="1" x14ac:dyDescent="0.2">
      <c r="A40" s="43"/>
      <c r="B40" s="26"/>
      <c r="C40" s="44" t="s">
        <v>59</v>
      </c>
      <c r="D40" s="40">
        <f t="shared" si="4"/>
        <v>1764</v>
      </c>
      <c r="E40" s="40">
        <f t="shared" si="4"/>
        <v>2303</v>
      </c>
      <c r="F40" s="40">
        <f t="shared" si="4"/>
        <v>541</v>
      </c>
      <c r="G40" s="40">
        <f t="shared" si="4"/>
        <v>558</v>
      </c>
      <c r="H40" s="40"/>
      <c r="I40" s="40"/>
      <c r="J40" s="40"/>
      <c r="K40" s="40"/>
      <c r="L40" s="40"/>
      <c r="M40" s="171"/>
      <c r="N40" s="176"/>
      <c r="O40" s="42">
        <f t="shared" si="0"/>
        <v>5166</v>
      </c>
    </row>
    <row r="41" spans="1:15" ht="21" customHeight="1" x14ac:dyDescent="0.15">
      <c r="A41" s="47" t="s">
        <v>63</v>
      </c>
      <c r="B41" s="48"/>
      <c r="C41" s="34" t="s">
        <v>57</v>
      </c>
      <c r="D41" s="36">
        <v>96</v>
      </c>
      <c r="E41" s="36">
        <v>119</v>
      </c>
      <c r="F41" s="36">
        <v>45</v>
      </c>
      <c r="G41" s="36">
        <v>45</v>
      </c>
      <c r="H41" s="36"/>
      <c r="I41" s="36"/>
      <c r="J41" s="36"/>
      <c r="K41" s="36"/>
      <c r="L41" s="36"/>
      <c r="M41" s="170"/>
      <c r="N41" s="177"/>
      <c r="O41" s="37">
        <f t="shared" si="0"/>
        <v>305</v>
      </c>
    </row>
    <row r="42" spans="1:15" ht="21" customHeight="1" x14ac:dyDescent="0.15">
      <c r="A42" s="49"/>
      <c r="B42" s="50"/>
      <c r="C42" s="39" t="s">
        <v>58</v>
      </c>
      <c r="D42" s="41">
        <v>2</v>
      </c>
      <c r="E42" s="41">
        <v>2</v>
      </c>
      <c r="F42" s="41">
        <v>0</v>
      </c>
      <c r="G42" s="41">
        <v>0</v>
      </c>
      <c r="H42" s="41"/>
      <c r="I42" s="41"/>
      <c r="J42" s="41"/>
      <c r="K42" s="41"/>
      <c r="L42" s="41"/>
      <c r="M42" s="101"/>
      <c r="N42" s="176"/>
      <c r="O42" s="42">
        <f t="shared" si="0"/>
        <v>4</v>
      </c>
    </row>
    <row r="43" spans="1:15" ht="21" customHeight="1" thickBot="1" x14ac:dyDescent="0.2">
      <c r="A43" s="51"/>
      <c r="B43" s="52"/>
      <c r="C43" s="44" t="s">
        <v>59</v>
      </c>
      <c r="D43" s="45">
        <f>SUM(D41:D42)</f>
        <v>98</v>
      </c>
      <c r="E43" s="45">
        <f>SUM(E41:E42)</f>
        <v>121</v>
      </c>
      <c r="F43" s="45">
        <f>SUM(F41:F42)</f>
        <v>45</v>
      </c>
      <c r="G43" s="45">
        <f>SUM(G41:G42)</f>
        <v>45</v>
      </c>
      <c r="H43" s="138"/>
      <c r="I43" s="138"/>
      <c r="J43" s="138"/>
      <c r="K43" s="138"/>
      <c r="L43" s="138"/>
      <c r="M43" s="172"/>
      <c r="N43" s="185"/>
      <c r="O43" s="191">
        <f t="shared" si="0"/>
        <v>309</v>
      </c>
    </row>
    <row r="44" spans="1:15" ht="21" customHeight="1" x14ac:dyDescent="0.15">
      <c r="A44" s="47" t="s">
        <v>64</v>
      </c>
      <c r="B44" s="48"/>
      <c r="C44" s="34" t="s">
        <v>57</v>
      </c>
      <c r="D44" s="36">
        <v>31</v>
      </c>
      <c r="E44" s="36">
        <v>88</v>
      </c>
      <c r="F44" s="36">
        <v>5</v>
      </c>
      <c r="G44" s="36">
        <v>11</v>
      </c>
      <c r="H44" s="36"/>
      <c r="I44" s="36"/>
      <c r="J44" s="36"/>
      <c r="K44" s="36"/>
      <c r="L44" s="36"/>
      <c r="M44" s="170"/>
      <c r="N44" s="177"/>
      <c r="O44" s="99">
        <f t="shared" si="0"/>
        <v>135</v>
      </c>
    </row>
    <row r="45" spans="1:15" ht="21" customHeight="1" x14ac:dyDescent="0.15">
      <c r="A45" s="49"/>
      <c r="B45" s="50"/>
      <c r="C45" s="39" t="s">
        <v>58</v>
      </c>
      <c r="D45" s="41">
        <v>0</v>
      </c>
      <c r="E45" s="41">
        <v>0</v>
      </c>
      <c r="F45" s="41">
        <v>0</v>
      </c>
      <c r="G45" s="41">
        <v>0</v>
      </c>
      <c r="H45" s="41"/>
      <c r="I45" s="41"/>
      <c r="J45" s="41"/>
      <c r="K45" s="41"/>
      <c r="L45" s="41"/>
      <c r="M45" s="101"/>
      <c r="N45" s="176"/>
      <c r="O45" s="42">
        <f t="shared" si="0"/>
        <v>0</v>
      </c>
    </row>
    <row r="46" spans="1:15" ht="21" customHeight="1" thickBot="1" x14ac:dyDescent="0.2">
      <c r="A46" s="51"/>
      <c r="B46" s="52"/>
      <c r="C46" s="44" t="s">
        <v>59</v>
      </c>
      <c r="D46" s="45">
        <f>SUM(D44:D45)</f>
        <v>31</v>
      </c>
      <c r="E46" s="45">
        <f>SUM(E44:E45)</f>
        <v>88</v>
      </c>
      <c r="F46" s="45">
        <f>SUM(F44:F45)</f>
        <v>5</v>
      </c>
      <c r="G46" s="45">
        <f>SUM(G44:G45)</f>
        <v>11</v>
      </c>
      <c r="H46" s="138"/>
      <c r="I46" s="138"/>
      <c r="J46" s="138"/>
      <c r="K46" s="138"/>
      <c r="L46" s="138"/>
      <c r="M46" s="172"/>
      <c r="N46" s="185"/>
      <c r="O46" s="42">
        <f t="shared" si="0"/>
        <v>135</v>
      </c>
    </row>
    <row r="47" spans="1:15" ht="21" customHeight="1" thickBot="1" x14ac:dyDescent="0.2">
      <c r="A47" s="53" t="s">
        <v>65</v>
      </c>
      <c r="B47" s="54"/>
      <c r="C47" s="55"/>
      <c r="D47" s="57">
        <f>SUM(D22,D31,D40,D43,D46)</f>
        <v>2214</v>
      </c>
      <c r="E47" s="57">
        <f>SUM(E22,E31,E40,E43,E46)</f>
        <v>3013</v>
      </c>
      <c r="F47" s="57">
        <f t="shared" ref="F47:G47" si="5">SUM(F22,F31,F40,F43,F46)</f>
        <v>639</v>
      </c>
      <c r="G47" s="57">
        <f t="shared" si="5"/>
        <v>712</v>
      </c>
      <c r="H47" s="57"/>
      <c r="I47" s="57"/>
      <c r="J47" s="57"/>
      <c r="K47" s="57"/>
      <c r="L47" s="57"/>
      <c r="M47" s="173"/>
      <c r="N47" s="186"/>
      <c r="O47" s="79">
        <f t="shared" si="0"/>
        <v>6578</v>
      </c>
    </row>
    <row r="48" spans="1:15" ht="21" customHeight="1" thickBot="1" x14ac:dyDescent="0.2">
      <c r="A48" s="53" t="s">
        <v>32</v>
      </c>
      <c r="B48" s="54"/>
      <c r="C48" s="55"/>
      <c r="D48" s="57">
        <v>16</v>
      </c>
      <c r="E48" s="57">
        <v>51</v>
      </c>
      <c r="F48" s="57">
        <v>16</v>
      </c>
      <c r="G48" s="57">
        <v>6</v>
      </c>
      <c r="H48" s="57"/>
      <c r="I48" s="57"/>
      <c r="J48" s="57"/>
      <c r="K48" s="57"/>
      <c r="L48" s="57"/>
      <c r="M48" s="173"/>
      <c r="N48" s="186"/>
      <c r="O48" s="79">
        <f t="shared" si="0"/>
        <v>89</v>
      </c>
    </row>
    <row r="49" spans="1:15" ht="21" customHeight="1" thickBot="1" x14ac:dyDescent="0.2">
      <c r="A49" s="53" t="s">
        <v>66</v>
      </c>
      <c r="B49" s="54"/>
      <c r="C49" s="55"/>
      <c r="D49" s="57">
        <f>SUM(D47:D48)</f>
        <v>2230</v>
      </c>
      <c r="E49" s="57">
        <f>SUM(E47:E48)</f>
        <v>3064</v>
      </c>
      <c r="F49" s="57">
        <f>SUM(F47:F48)</f>
        <v>655</v>
      </c>
      <c r="G49" s="57">
        <f>SUM(G47:G48)</f>
        <v>718</v>
      </c>
      <c r="H49" s="57"/>
      <c r="I49" s="57"/>
      <c r="J49" s="57"/>
      <c r="K49" s="57"/>
      <c r="L49" s="57"/>
      <c r="M49" s="173"/>
      <c r="N49" s="186"/>
      <c r="O49" s="79">
        <f t="shared" si="0"/>
        <v>6667</v>
      </c>
    </row>
    <row r="50" spans="1:15" ht="21" customHeight="1" x14ac:dyDescent="0.15">
      <c r="A50" s="58" t="s">
        <v>34</v>
      </c>
      <c r="B50" s="59" t="s">
        <v>67</v>
      </c>
      <c r="C50" s="60" t="s">
        <v>68</v>
      </c>
      <c r="D50" s="62">
        <v>991</v>
      </c>
      <c r="E50" s="62">
        <v>1267</v>
      </c>
      <c r="F50" s="62">
        <v>311</v>
      </c>
      <c r="G50" s="62">
        <v>379</v>
      </c>
      <c r="H50" s="62"/>
      <c r="I50" s="62"/>
      <c r="J50" s="62"/>
      <c r="K50" s="62"/>
      <c r="L50" s="62"/>
      <c r="M50" s="174"/>
      <c r="N50" s="187"/>
      <c r="O50" s="178">
        <f t="shared" si="0"/>
        <v>2948</v>
      </c>
    </row>
    <row r="51" spans="1:15" ht="21" customHeight="1" x14ac:dyDescent="0.15">
      <c r="A51" s="18"/>
      <c r="B51" s="50"/>
      <c r="C51" s="39" t="s">
        <v>69</v>
      </c>
      <c r="D51" s="41">
        <v>744</v>
      </c>
      <c r="E51" s="41">
        <v>1068</v>
      </c>
      <c r="F51" s="41">
        <v>261</v>
      </c>
      <c r="G51" s="41">
        <v>315</v>
      </c>
      <c r="H51" s="41"/>
      <c r="I51" s="41"/>
      <c r="J51" s="41"/>
      <c r="K51" s="41"/>
      <c r="L51" s="41"/>
      <c r="M51" s="101"/>
      <c r="N51" s="176"/>
      <c r="O51" s="42">
        <f t="shared" si="0"/>
        <v>2388</v>
      </c>
    </row>
    <row r="52" spans="1:15" ht="21" customHeight="1" x14ac:dyDescent="0.15">
      <c r="A52" s="18"/>
      <c r="B52" s="50"/>
      <c r="C52" s="39" t="s">
        <v>59</v>
      </c>
      <c r="D52" s="41">
        <f>SUM(D50:D51)</f>
        <v>1735</v>
      </c>
      <c r="E52" s="41">
        <f>SUM(E50:E51)</f>
        <v>2335</v>
      </c>
      <c r="F52" s="41">
        <f>SUM(F50:F51)</f>
        <v>572</v>
      </c>
      <c r="G52" s="41">
        <f>SUM(G50:G51)</f>
        <v>694</v>
      </c>
      <c r="H52" s="41"/>
      <c r="I52" s="41"/>
      <c r="J52" s="41"/>
      <c r="K52" s="41"/>
      <c r="L52" s="41"/>
      <c r="M52" s="101"/>
      <c r="N52" s="176"/>
      <c r="O52" s="42">
        <f t="shared" si="0"/>
        <v>5336</v>
      </c>
    </row>
    <row r="53" spans="1:15" ht="21" customHeight="1" x14ac:dyDescent="0.15">
      <c r="A53" s="18"/>
      <c r="B53" s="63" t="s">
        <v>38</v>
      </c>
      <c r="C53" s="64"/>
      <c r="D53" s="41">
        <v>9</v>
      </c>
      <c r="E53" s="41">
        <v>4</v>
      </c>
      <c r="F53" s="41">
        <v>3</v>
      </c>
      <c r="G53" s="41">
        <v>7</v>
      </c>
      <c r="H53" s="41"/>
      <c r="I53" s="41"/>
      <c r="J53" s="41"/>
      <c r="K53" s="41"/>
      <c r="L53" s="41"/>
      <c r="M53" s="101"/>
      <c r="N53" s="176"/>
      <c r="O53" s="42">
        <f t="shared" si="0"/>
        <v>23</v>
      </c>
    </row>
    <row r="54" spans="1:15" ht="21" customHeight="1" thickBot="1" x14ac:dyDescent="0.2">
      <c r="A54" s="65"/>
      <c r="B54" s="66" t="s">
        <v>39</v>
      </c>
      <c r="C54" s="67"/>
      <c r="D54" s="69" t="s">
        <v>40</v>
      </c>
      <c r="E54" s="69" t="s">
        <v>40</v>
      </c>
      <c r="F54" s="69" t="s">
        <v>40</v>
      </c>
      <c r="G54" s="69" t="s">
        <v>40</v>
      </c>
      <c r="H54" s="135"/>
      <c r="I54" s="135"/>
      <c r="J54" s="135"/>
      <c r="K54" s="135"/>
      <c r="L54" s="135"/>
      <c r="M54" s="175"/>
      <c r="N54" s="188"/>
      <c r="O54" s="189" t="s">
        <v>40</v>
      </c>
    </row>
    <row r="55" spans="1:15" ht="21" customHeight="1" thickBot="1" x14ac:dyDescent="0.2">
      <c r="A55" s="71" t="s">
        <v>103</v>
      </c>
      <c r="B55" s="72"/>
      <c r="C55" s="72"/>
      <c r="D55" s="57">
        <f>SUM(D52:D54)</f>
        <v>1744</v>
      </c>
      <c r="E55" s="57">
        <f>SUM(E52:E54)</f>
        <v>2339</v>
      </c>
      <c r="F55" s="57">
        <f>SUM(F52:F54)</f>
        <v>575</v>
      </c>
      <c r="G55" s="57">
        <f>SUM(G52:G54)</f>
        <v>701</v>
      </c>
      <c r="H55" s="57"/>
      <c r="I55" s="57"/>
      <c r="J55" s="57"/>
      <c r="K55" s="57"/>
      <c r="L55" s="57"/>
      <c r="M55" s="173"/>
      <c r="N55" s="186"/>
      <c r="O55" s="79">
        <f t="shared" si="0"/>
        <v>5359</v>
      </c>
    </row>
    <row r="56" spans="1:15" ht="23.25" customHeight="1" thickBot="1" x14ac:dyDescent="0.2">
      <c r="A56" s="74" t="s">
        <v>42</v>
      </c>
      <c r="B56" s="75"/>
      <c r="C56" s="75"/>
      <c r="D56" s="78">
        <f>SUM(D49+D55)</f>
        <v>3974</v>
      </c>
      <c r="E56" s="78">
        <f>SUM(E49+E55)</f>
        <v>5403</v>
      </c>
      <c r="F56" s="78">
        <f>SUM(F49+F55)</f>
        <v>1230</v>
      </c>
      <c r="G56" s="78">
        <f>SUM(G49+G55)</f>
        <v>1419</v>
      </c>
      <c r="H56" s="78"/>
      <c r="I56" s="78"/>
      <c r="J56" s="78"/>
      <c r="K56" s="78"/>
      <c r="L56" s="78"/>
      <c r="M56" s="120"/>
      <c r="N56" s="190"/>
      <c r="O56" s="79">
        <f t="shared" si="0"/>
        <v>12026</v>
      </c>
    </row>
    <row r="59" spans="1:15" ht="18.75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8.75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E19A6-43B6-449E-8721-AE9299321522}">
  <sheetPr>
    <tabColor rgb="FF3AE667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80"/>
      <c r="B4" s="80"/>
      <c r="C4" s="80"/>
      <c r="D4" s="80"/>
      <c r="E4" s="80"/>
      <c r="F4" s="80"/>
    </row>
    <row r="5" spans="1:15" ht="15" customHeight="1" x14ac:dyDescent="0.2">
      <c r="A5" s="163" t="s">
        <v>104</v>
      </c>
      <c r="C5" s="164"/>
      <c r="D5" s="6"/>
      <c r="E5" s="166"/>
      <c r="F5" s="166"/>
      <c r="J5" s="167"/>
      <c r="K5" s="167"/>
      <c r="L5" s="167"/>
      <c r="M5" s="167"/>
      <c r="N5" s="167"/>
      <c r="O5" s="82"/>
    </row>
    <row r="6" spans="1:15" ht="15" customHeight="1" thickBot="1" x14ac:dyDescent="0.2">
      <c r="J6" s="83"/>
      <c r="K6" s="83"/>
      <c r="L6" s="83"/>
      <c r="M6" s="83"/>
      <c r="N6" s="83"/>
      <c r="O6" s="83"/>
    </row>
    <row r="7" spans="1:15" ht="48" customHeight="1" x14ac:dyDescent="0.15">
      <c r="A7" s="11" t="s">
        <v>3</v>
      </c>
      <c r="B7" s="12"/>
      <c r="C7" s="13"/>
      <c r="D7" s="84" t="s">
        <v>105</v>
      </c>
      <c r="E7" s="85" t="s">
        <v>106</v>
      </c>
      <c r="F7" s="16" t="s">
        <v>107</v>
      </c>
      <c r="G7" s="16" t="s">
        <v>108</v>
      </c>
      <c r="H7" s="16" t="s">
        <v>109</v>
      </c>
      <c r="I7" s="16" t="s">
        <v>110</v>
      </c>
      <c r="J7" s="122" t="s">
        <v>111</v>
      </c>
      <c r="K7" s="16"/>
      <c r="L7" s="16"/>
      <c r="M7" s="16"/>
      <c r="N7" s="123"/>
      <c r="O7" s="86" t="s">
        <v>23</v>
      </c>
    </row>
    <row r="8" spans="1:15" x14ac:dyDescent="0.15">
      <c r="A8" s="18" t="s">
        <v>53</v>
      </c>
      <c r="B8" s="19" t="s">
        <v>54</v>
      </c>
      <c r="C8" s="20" t="s">
        <v>55</v>
      </c>
      <c r="D8" s="87"/>
      <c r="E8" s="88"/>
      <c r="F8" s="89"/>
      <c r="G8" s="89"/>
      <c r="H8" s="89"/>
      <c r="I8" s="89"/>
      <c r="J8" s="125"/>
      <c r="K8" s="90"/>
      <c r="L8" s="90"/>
      <c r="M8" s="90"/>
      <c r="N8" s="197"/>
      <c r="O8" s="91"/>
    </row>
    <row r="9" spans="1:15" x14ac:dyDescent="0.15">
      <c r="A9" s="18"/>
      <c r="B9" s="19"/>
      <c r="C9" s="20"/>
      <c r="D9" s="87"/>
      <c r="E9" s="88"/>
      <c r="F9" s="89"/>
      <c r="G9" s="89"/>
      <c r="H9" s="89"/>
      <c r="I9" s="89"/>
      <c r="J9" s="125"/>
      <c r="K9" s="90"/>
      <c r="L9" s="90"/>
      <c r="M9" s="90"/>
      <c r="N9" s="197"/>
      <c r="O9" s="91"/>
    </row>
    <row r="10" spans="1:15" ht="18.75" customHeight="1" thickBot="1" x14ac:dyDescent="0.2">
      <c r="A10" s="25"/>
      <c r="B10" s="26"/>
      <c r="C10" s="27"/>
      <c r="D10" s="168"/>
      <c r="E10" s="169"/>
      <c r="F10" s="92"/>
      <c r="G10" s="92"/>
      <c r="H10" s="92"/>
      <c r="I10" s="92"/>
      <c r="J10" s="128"/>
      <c r="K10" s="93"/>
      <c r="L10" s="93"/>
      <c r="M10" s="93"/>
      <c r="N10" s="197"/>
      <c r="O10" s="94"/>
    </row>
    <row r="11" spans="1:15" ht="21" customHeight="1" x14ac:dyDescent="0.15">
      <c r="A11" s="32" t="s">
        <v>19</v>
      </c>
      <c r="B11" s="33" t="s">
        <v>56</v>
      </c>
      <c r="C11" s="34" t="s">
        <v>57</v>
      </c>
      <c r="D11" s="35">
        <v>220</v>
      </c>
      <c r="E11" s="36">
        <v>215</v>
      </c>
      <c r="F11" s="36">
        <v>551</v>
      </c>
      <c r="G11" s="36">
        <v>378</v>
      </c>
      <c r="H11" s="36">
        <v>583</v>
      </c>
      <c r="I11" s="36">
        <v>641</v>
      </c>
      <c r="J11" s="170">
        <v>647</v>
      </c>
      <c r="K11" s="170"/>
      <c r="L11" s="36"/>
      <c r="M11" s="198"/>
      <c r="N11" s="177"/>
      <c r="O11" s="37">
        <f t="shared" ref="O11:O56" si="0">SUM(D11:J11)</f>
        <v>3235</v>
      </c>
    </row>
    <row r="12" spans="1:15" ht="21" customHeight="1" x14ac:dyDescent="0.15">
      <c r="A12" s="38"/>
      <c r="B12" s="19"/>
      <c r="C12" s="39" t="s">
        <v>58</v>
      </c>
      <c r="D12" s="40">
        <v>66</v>
      </c>
      <c r="E12" s="41">
        <v>8</v>
      </c>
      <c r="F12" s="41">
        <v>175</v>
      </c>
      <c r="G12" s="41">
        <v>52</v>
      </c>
      <c r="H12" s="41">
        <v>103</v>
      </c>
      <c r="I12" s="41">
        <v>117</v>
      </c>
      <c r="J12" s="101">
        <v>102</v>
      </c>
      <c r="K12" s="101"/>
      <c r="L12" s="41"/>
      <c r="M12" s="171"/>
      <c r="N12" s="176"/>
      <c r="O12" s="42">
        <f t="shared" si="0"/>
        <v>623</v>
      </c>
    </row>
    <row r="13" spans="1:15" ht="21" customHeight="1" x14ac:dyDescent="0.15">
      <c r="A13" s="38"/>
      <c r="B13" s="19"/>
      <c r="C13" s="39" t="s">
        <v>59</v>
      </c>
      <c r="D13" s="40">
        <f t="shared" ref="D13:J13" si="1">SUM(D11:D12)</f>
        <v>286</v>
      </c>
      <c r="E13" s="41">
        <f t="shared" si="1"/>
        <v>223</v>
      </c>
      <c r="F13" s="41">
        <f>SUM(F11:F12)</f>
        <v>726</v>
      </c>
      <c r="G13" s="41">
        <f>SUM(G11:G12)</f>
        <v>430</v>
      </c>
      <c r="H13" s="41">
        <f>SUM(H11:H12)</f>
        <v>686</v>
      </c>
      <c r="I13" s="41">
        <f t="shared" si="1"/>
        <v>758</v>
      </c>
      <c r="J13" s="101">
        <f t="shared" si="1"/>
        <v>749</v>
      </c>
      <c r="K13" s="101"/>
      <c r="L13" s="41"/>
      <c r="M13" s="171"/>
      <c r="N13" s="176"/>
      <c r="O13" s="46">
        <f t="shared" si="0"/>
        <v>3858</v>
      </c>
    </row>
    <row r="14" spans="1:15" ht="21" customHeight="1" x14ac:dyDescent="0.15">
      <c r="A14" s="38"/>
      <c r="B14" s="19" t="s">
        <v>60</v>
      </c>
      <c r="C14" s="39" t="s">
        <v>57</v>
      </c>
      <c r="D14" s="40">
        <v>359</v>
      </c>
      <c r="E14" s="41">
        <v>166</v>
      </c>
      <c r="F14" s="41">
        <v>828</v>
      </c>
      <c r="G14" s="41">
        <v>583</v>
      </c>
      <c r="H14" s="41">
        <v>697</v>
      </c>
      <c r="I14" s="41">
        <v>872</v>
      </c>
      <c r="J14" s="101">
        <v>1124</v>
      </c>
      <c r="K14" s="101"/>
      <c r="L14" s="41"/>
      <c r="M14" s="171"/>
      <c r="N14" s="176"/>
      <c r="O14" s="42">
        <f t="shared" si="0"/>
        <v>4629</v>
      </c>
    </row>
    <row r="15" spans="1:15" ht="21" customHeight="1" x14ac:dyDescent="0.15">
      <c r="A15" s="38"/>
      <c r="B15" s="19"/>
      <c r="C15" s="39" t="s">
        <v>58</v>
      </c>
      <c r="D15" s="40">
        <v>1</v>
      </c>
      <c r="E15" s="41">
        <v>0</v>
      </c>
      <c r="F15" s="41">
        <v>14</v>
      </c>
      <c r="G15" s="41">
        <v>6</v>
      </c>
      <c r="H15" s="41">
        <v>17</v>
      </c>
      <c r="I15" s="41">
        <v>10</v>
      </c>
      <c r="J15" s="101">
        <v>6</v>
      </c>
      <c r="K15" s="101"/>
      <c r="L15" s="41"/>
      <c r="M15" s="171"/>
      <c r="N15" s="176"/>
      <c r="O15" s="42">
        <f t="shared" si="0"/>
        <v>54</v>
      </c>
    </row>
    <row r="16" spans="1:15" ht="21" customHeight="1" x14ac:dyDescent="0.15">
      <c r="A16" s="38"/>
      <c r="B16" s="19"/>
      <c r="C16" s="39" t="s">
        <v>59</v>
      </c>
      <c r="D16" s="40">
        <f t="shared" ref="D16:J16" si="2">SUM(D14:D15)</f>
        <v>360</v>
      </c>
      <c r="E16" s="41">
        <f t="shared" si="2"/>
        <v>166</v>
      </c>
      <c r="F16" s="41">
        <f t="shared" si="2"/>
        <v>842</v>
      </c>
      <c r="G16" s="41">
        <f t="shared" si="2"/>
        <v>589</v>
      </c>
      <c r="H16" s="41">
        <f t="shared" si="2"/>
        <v>714</v>
      </c>
      <c r="I16" s="41">
        <f t="shared" si="2"/>
        <v>882</v>
      </c>
      <c r="J16" s="101">
        <f t="shared" si="2"/>
        <v>1130</v>
      </c>
      <c r="K16" s="101"/>
      <c r="L16" s="41"/>
      <c r="M16" s="171"/>
      <c r="N16" s="176"/>
      <c r="O16" s="46">
        <f t="shared" si="0"/>
        <v>4683</v>
      </c>
    </row>
    <row r="17" spans="1:15" ht="21" customHeight="1" x14ac:dyDescent="0.15">
      <c r="A17" s="38"/>
      <c r="B17" s="19" t="s">
        <v>61</v>
      </c>
      <c r="C17" s="39" t="s">
        <v>57</v>
      </c>
      <c r="D17" s="40">
        <v>1</v>
      </c>
      <c r="E17" s="41">
        <v>4</v>
      </c>
      <c r="F17" s="41">
        <v>2</v>
      </c>
      <c r="G17" s="41">
        <v>5</v>
      </c>
      <c r="H17" s="41">
        <v>5</v>
      </c>
      <c r="I17" s="41">
        <v>1</v>
      </c>
      <c r="J17" s="101">
        <v>6</v>
      </c>
      <c r="K17" s="101"/>
      <c r="L17" s="41"/>
      <c r="M17" s="171"/>
      <c r="N17" s="176"/>
      <c r="O17" s="42">
        <f t="shared" si="0"/>
        <v>24</v>
      </c>
    </row>
    <row r="18" spans="1:15" ht="21" customHeight="1" x14ac:dyDescent="0.15">
      <c r="A18" s="38"/>
      <c r="B18" s="19"/>
      <c r="C18" s="39" t="s">
        <v>58</v>
      </c>
      <c r="D18" s="40">
        <v>3</v>
      </c>
      <c r="E18" s="41">
        <v>0</v>
      </c>
      <c r="F18" s="41">
        <v>20</v>
      </c>
      <c r="G18" s="41">
        <v>11</v>
      </c>
      <c r="H18" s="41">
        <v>2</v>
      </c>
      <c r="I18" s="41">
        <v>7</v>
      </c>
      <c r="J18" s="41">
        <v>11</v>
      </c>
      <c r="K18" s="171"/>
      <c r="L18" s="41"/>
      <c r="M18" s="171"/>
      <c r="N18" s="176"/>
      <c r="O18" s="46">
        <f t="shared" si="0"/>
        <v>54</v>
      </c>
    </row>
    <row r="19" spans="1:15" ht="21" customHeight="1" x14ac:dyDescent="0.15">
      <c r="A19" s="38"/>
      <c r="B19" s="19"/>
      <c r="C19" s="39" t="s">
        <v>59</v>
      </c>
      <c r="D19" s="40">
        <f t="shared" ref="D19:J19" si="3">SUM(D17:D18)</f>
        <v>4</v>
      </c>
      <c r="E19" s="40">
        <f t="shared" si="3"/>
        <v>4</v>
      </c>
      <c r="F19" s="40">
        <f t="shared" si="3"/>
        <v>22</v>
      </c>
      <c r="G19" s="40">
        <f t="shared" si="3"/>
        <v>16</v>
      </c>
      <c r="H19" s="40">
        <f t="shared" si="3"/>
        <v>7</v>
      </c>
      <c r="I19" s="40">
        <f t="shared" si="3"/>
        <v>8</v>
      </c>
      <c r="J19" s="41">
        <f t="shared" si="3"/>
        <v>17</v>
      </c>
      <c r="K19" s="171"/>
      <c r="L19" s="41"/>
      <c r="M19" s="171"/>
      <c r="N19" s="176"/>
      <c r="O19" s="42">
        <f t="shared" si="0"/>
        <v>78</v>
      </c>
    </row>
    <row r="20" spans="1:15" ht="21" customHeight="1" x14ac:dyDescent="0.15">
      <c r="A20" s="38"/>
      <c r="B20" s="19" t="s">
        <v>26</v>
      </c>
      <c r="C20" s="39" t="s">
        <v>57</v>
      </c>
      <c r="D20" s="40">
        <f>SUM(D11,D14,D17)</f>
        <v>580</v>
      </c>
      <c r="E20" s="40">
        <f>SUM(E11,E14,E17)</f>
        <v>385</v>
      </c>
      <c r="F20" s="40">
        <f t="shared" ref="F20:J21" si="4">SUM(F11,F14,F17)</f>
        <v>1381</v>
      </c>
      <c r="G20" s="40">
        <f t="shared" si="4"/>
        <v>966</v>
      </c>
      <c r="H20" s="40">
        <f t="shared" si="4"/>
        <v>1285</v>
      </c>
      <c r="I20" s="40">
        <f t="shared" si="4"/>
        <v>1514</v>
      </c>
      <c r="J20" s="40">
        <f t="shared" si="4"/>
        <v>1777</v>
      </c>
      <c r="K20" s="171"/>
      <c r="L20" s="41"/>
      <c r="M20" s="171"/>
      <c r="N20" s="176"/>
      <c r="O20" s="46">
        <f t="shared" si="0"/>
        <v>7888</v>
      </c>
    </row>
    <row r="21" spans="1:15" ht="21" customHeight="1" x14ac:dyDescent="0.15">
      <c r="A21" s="38"/>
      <c r="B21" s="19"/>
      <c r="C21" s="39" t="s">
        <v>58</v>
      </c>
      <c r="D21" s="40">
        <f>SUM(D12,D15,D18)</f>
        <v>70</v>
      </c>
      <c r="E21" s="40">
        <f>SUM(E12,E15,E18)</f>
        <v>8</v>
      </c>
      <c r="F21" s="40">
        <f t="shared" si="4"/>
        <v>209</v>
      </c>
      <c r="G21" s="40">
        <f t="shared" si="4"/>
        <v>69</v>
      </c>
      <c r="H21" s="40">
        <f t="shared" si="4"/>
        <v>122</v>
      </c>
      <c r="I21" s="40">
        <f t="shared" si="4"/>
        <v>134</v>
      </c>
      <c r="J21" s="40">
        <f t="shared" si="4"/>
        <v>119</v>
      </c>
      <c r="K21" s="171"/>
      <c r="L21" s="41"/>
      <c r="M21" s="171"/>
      <c r="N21" s="176"/>
      <c r="O21" s="42">
        <f t="shared" si="0"/>
        <v>731</v>
      </c>
    </row>
    <row r="22" spans="1:15" ht="21" customHeight="1" thickBot="1" x14ac:dyDescent="0.2">
      <c r="A22" s="43"/>
      <c r="B22" s="26"/>
      <c r="C22" s="44" t="s">
        <v>59</v>
      </c>
      <c r="D22" s="40">
        <f>SUM(D20:D21)</f>
        <v>650</v>
      </c>
      <c r="E22" s="40">
        <f>SUM(E20:E21)</f>
        <v>393</v>
      </c>
      <c r="F22" s="40">
        <f t="shared" ref="F22:J22" si="5">SUM(F20:F21)</f>
        <v>1590</v>
      </c>
      <c r="G22" s="40">
        <f t="shared" si="5"/>
        <v>1035</v>
      </c>
      <c r="H22" s="40">
        <f t="shared" si="5"/>
        <v>1407</v>
      </c>
      <c r="I22" s="40">
        <f t="shared" si="5"/>
        <v>1648</v>
      </c>
      <c r="J22" s="40">
        <f t="shared" si="5"/>
        <v>1896</v>
      </c>
      <c r="K22" s="199"/>
      <c r="L22" s="135"/>
      <c r="M22" s="200"/>
      <c r="N22" s="188"/>
      <c r="O22" s="178">
        <f t="shared" si="0"/>
        <v>8619</v>
      </c>
    </row>
    <row r="23" spans="1:15" ht="21" customHeight="1" x14ac:dyDescent="0.15">
      <c r="A23" s="32" t="s">
        <v>27</v>
      </c>
      <c r="B23" s="33" t="s">
        <v>56</v>
      </c>
      <c r="C23" s="34" t="s">
        <v>57</v>
      </c>
      <c r="D23" s="35">
        <v>2</v>
      </c>
      <c r="E23" s="36">
        <v>8</v>
      </c>
      <c r="F23" s="36">
        <v>4</v>
      </c>
      <c r="G23" s="36">
        <v>17</v>
      </c>
      <c r="H23" s="36">
        <v>13</v>
      </c>
      <c r="I23" s="36">
        <v>9</v>
      </c>
      <c r="J23" s="170">
        <v>20</v>
      </c>
      <c r="K23" s="170"/>
      <c r="L23" s="36"/>
      <c r="M23" s="198"/>
      <c r="N23" s="177"/>
      <c r="O23" s="37">
        <f t="shared" si="0"/>
        <v>73</v>
      </c>
    </row>
    <row r="24" spans="1:15" ht="21" customHeight="1" x14ac:dyDescent="0.15">
      <c r="A24" s="38"/>
      <c r="B24" s="19"/>
      <c r="C24" s="39" t="s">
        <v>58</v>
      </c>
      <c r="D24" s="40">
        <v>8</v>
      </c>
      <c r="E24" s="41">
        <v>4</v>
      </c>
      <c r="F24" s="41">
        <v>22</v>
      </c>
      <c r="G24" s="41">
        <v>26</v>
      </c>
      <c r="H24" s="41">
        <v>0</v>
      </c>
      <c r="I24" s="41">
        <v>38</v>
      </c>
      <c r="J24" s="101">
        <v>73</v>
      </c>
      <c r="K24" s="101"/>
      <c r="L24" s="41"/>
      <c r="M24" s="171"/>
      <c r="N24" s="176"/>
      <c r="O24" s="42">
        <f t="shared" si="0"/>
        <v>171</v>
      </c>
    </row>
    <row r="25" spans="1:15" ht="21" customHeight="1" x14ac:dyDescent="0.15">
      <c r="A25" s="38"/>
      <c r="B25" s="19"/>
      <c r="C25" s="39" t="s">
        <v>59</v>
      </c>
      <c r="D25" s="40">
        <f t="shared" ref="D25:J25" si="6">SUM(D23:D24)</f>
        <v>10</v>
      </c>
      <c r="E25" s="41">
        <f t="shared" si="6"/>
        <v>12</v>
      </c>
      <c r="F25" s="41">
        <f t="shared" si="6"/>
        <v>26</v>
      </c>
      <c r="G25" s="41">
        <f t="shared" si="6"/>
        <v>43</v>
      </c>
      <c r="H25" s="41">
        <f t="shared" si="6"/>
        <v>13</v>
      </c>
      <c r="I25" s="41">
        <f t="shared" si="6"/>
        <v>47</v>
      </c>
      <c r="J25" s="101">
        <f t="shared" si="6"/>
        <v>93</v>
      </c>
      <c r="K25" s="101"/>
      <c r="L25" s="41"/>
      <c r="M25" s="171"/>
      <c r="N25" s="176"/>
      <c r="O25" s="46">
        <f t="shared" si="0"/>
        <v>244</v>
      </c>
    </row>
    <row r="26" spans="1:15" ht="21" customHeight="1" x14ac:dyDescent="0.15">
      <c r="A26" s="38"/>
      <c r="B26" s="19" t="s">
        <v>60</v>
      </c>
      <c r="C26" s="39" t="s">
        <v>57</v>
      </c>
      <c r="D26" s="40">
        <v>20</v>
      </c>
      <c r="E26" s="41">
        <v>7</v>
      </c>
      <c r="F26" s="41">
        <v>25</v>
      </c>
      <c r="G26" s="41">
        <v>13</v>
      </c>
      <c r="H26" s="41">
        <v>36</v>
      </c>
      <c r="I26" s="41">
        <v>44</v>
      </c>
      <c r="J26" s="101">
        <v>40</v>
      </c>
      <c r="K26" s="101"/>
      <c r="L26" s="41"/>
      <c r="M26" s="171"/>
      <c r="N26" s="176"/>
      <c r="O26" s="42">
        <f t="shared" si="0"/>
        <v>185</v>
      </c>
    </row>
    <row r="27" spans="1:15" ht="21" customHeight="1" x14ac:dyDescent="0.15">
      <c r="A27" s="38"/>
      <c r="B27" s="19"/>
      <c r="C27" s="39" t="s">
        <v>58</v>
      </c>
      <c r="D27" s="40">
        <v>3</v>
      </c>
      <c r="E27" s="41">
        <v>1</v>
      </c>
      <c r="F27" s="41">
        <v>8</v>
      </c>
      <c r="G27" s="41">
        <v>3</v>
      </c>
      <c r="H27" s="41">
        <v>0</v>
      </c>
      <c r="I27" s="41">
        <v>7</v>
      </c>
      <c r="J27" s="41">
        <v>13</v>
      </c>
      <c r="K27" s="171"/>
      <c r="L27" s="41"/>
      <c r="M27" s="171"/>
      <c r="N27" s="176"/>
      <c r="O27" s="46">
        <f t="shared" si="0"/>
        <v>35</v>
      </c>
    </row>
    <row r="28" spans="1:15" ht="21" customHeight="1" x14ac:dyDescent="0.15">
      <c r="A28" s="38"/>
      <c r="B28" s="19"/>
      <c r="C28" s="39" t="s">
        <v>59</v>
      </c>
      <c r="D28" s="40">
        <f t="shared" ref="D28:J28" si="7">SUM(D26:D27)</f>
        <v>23</v>
      </c>
      <c r="E28" s="40">
        <f t="shared" si="7"/>
        <v>8</v>
      </c>
      <c r="F28" s="40">
        <f t="shared" si="7"/>
        <v>33</v>
      </c>
      <c r="G28" s="40">
        <f t="shared" si="7"/>
        <v>16</v>
      </c>
      <c r="H28" s="40">
        <f t="shared" si="7"/>
        <v>36</v>
      </c>
      <c r="I28" s="40">
        <f t="shared" si="7"/>
        <v>51</v>
      </c>
      <c r="J28" s="41">
        <f t="shared" si="7"/>
        <v>53</v>
      </c>
      <c r="K28" s="171"/>
      <c r="L28" s="41"/>
      <c r="M28" s="171"/>
      <c r="N28" s="176"/>
      <c r="O28" s="42">
        <f t="shared" si="0"/>
        <v>220</v>
      </c>
    </row>
    <row r="29" spans="1:15" ht="21" customHeight="1" x14ac:dyDescent="0.15">
      <c r="A29" s="38"/>
      <c r="B29" s="19" t="s">
        <v>26</v>
      </c>
      <c r="C29" s="39" t="s">
        <v>57</v>
      </c>
      <c r="D29" s="40">
        <f>SUM(D23,D26)</f>
        <v>22</v>
      </c>
      <c r="E29" s="40">
        <f>SUM(E23,E26)</f>
        <v>15</v>
      </c>
      <c r="F29" s="40">
        <f t="shared" ref="F29:J30" si="8">SUM(F23,F26)</f>
        <v>29</v>
      </c>
      <c r="G29" s="40">
        <f t="shared" si="8"/>
        <v>30</v>
      </c>
      <c r="H29" s="40">
        <f t="shared" si="8"/>
        <v>49</v>
      </c>
      <c r="I29" s="40">
        <f t="shared" si="8"/>
        <v>53</v>
      </c>
      <c r="J29" s="40">
        <f t="shared" si="8"/>
        <v>60</v>
      </c>
      <c r="K29" s="171"/>
      <c r="L29" s="41"/>
      <c r="M29" s="171"/>
      <c r="N29" s="176"/>
      <c r="O29" s="46">
        <f t="shared" si="0"/>
        <v>258</v>
      </c>
    </row>
    <row r="30" spans="1:15" ht="21" customHeight="1" x14ac:dyDescent="0.15">
      <c r="A30" s="38"/>
      <c r="B30" s="19"/>
      <c r="C30" s="39" t="s">
        <v>58</v>
      </c>
      <c r="D30" s="40">
        <f>SUM(D24,D27)</f>
        <v>11</v>
      </c>
      <c r="E30" s="40">
        <f>SUM(E24,E27)</f>
        <v>5</v>
      </c>
      <c r="F30" s="40">
        <f t="shared" si="8"/>
        <v>30</v>
      </c>
      <c r="G30" s="40">
        <f t="shared" si="8"/>
        <v>29</v>
      </c>
      <c r="H30" s="40">
        <f t="shared" si="8"/>
        <v>0</v>
      </c>
      <c r="I30" s="40">
        <f t="shared" si="8"/>
        <v>45</v>
      </c>
      <c r="J30" s="40">
        <f t="shared" si="8"/>
        <v>86</v>
      </c>
      <c r="K30" s="171"/>
      <c r="L30" s="41"/>
      <c r="M30" s="171"/>
      <c r="N30" s="176"/>
      <c r="O30" s="42">
        <f t="shared" si="0"/>
        <v>206</v>
      </c>
    </row>
    <row r="31" spans="1:15" ht="21" customHeight="1" thickBot="1" x14ac:dyDescent="0.2">
      <c r="A31" s="43"/>
      <c r="B31" s="26"/>
      <c r="C31" s="44" t="s">
        <v>59</v>
      </c>
      <c r="D31" s="40">
        <f>SUM(D29:D30)</f>
        <v>33</v>
      </c>
      <c r="E31" s="40">
        <f>SUM(E29:E30)</f>
        <v>20</v>
      </c>
      <c r="F31" s="40">
        <f t="shared" ref="F31:J31" si="9">SUM(F29:F30)</f>
        <v>59</v>
      </c>
      <c r="G31" s="40">
        <f t="shared" si="9"/>
        <v>59</v>
      </c>
      <c r="H31" s="40">
        <f t="shared" si="9"/>
        <v>49</v>
      </c>
      <c r="I31" s="40">
        <f t="shared" si="9"/>
        <v>98</v>
      </c>
      <c r="J31" s="40">
        <f t="shared" si="9"/>
        <v>146</v>
      </c>
      <c r="K31" s="199"/>
      <c r="L31" s="135"/>
      <c r="M31" s="199"/>
      <c r="N31" s="185"/>
      <c r="O31" s="178">
        <f t="shared" si="0"/>
        <v>464</v>
      </c>
    </row>
    <row r="32" spans="1:15" ht="21" customHeight="1" x14ac:dyDescent="0.15">
      <c r="A32" s="32" t="s">
        <v>28</v>
      </c>
      <c r="B32" s="33" t="s">
        <v>56</v>
      </c>
      <c r="C32" s="34" t="s">
        <v>57</v>
      </c>
      <c r="D32" s="35">
        <v>1800</v>
      </c>
      <c r="E32" s="36">
        <v>725</v>
      </c>
      <c r="F32" s="36">
        <v>4505</v>
      </c>
      <c r="G32" s="36">
        <v>1793</v>
      </c>
      <c r="H32" s="36">
        <v>2311</v>
      </c>
      <c r="I32" s="36">
        <v>2813</v>
      </c>
      <c r="J32" s="36">
        <v>2874</v>
      </c>
      <c r="K32" s="170"/>
      <c r="L32" s="36"/>
      <c r="M32" s="35"/>
      <c r="N32" s="187"/>
      <c r="O32" s="37">
        <f t="shared" si="0"/>
        <v>16821</v>
      </c>
    </row>
    <row r="33" spans="1:15" ht="21" customHeight="1" x14ac:dyDescent="0.15">
      <c r="A33" s="38"/>
      <c r="B33" s="19"/>
      <c r="C33" s="39" t="s">
        <v>58</v>
      </c>
      <c r="D33" s="40">
        <v>14</v>
      </c>
      <c r="E33" s="41">
        <v>2</v>
      </c>
      <c r="F33" s="41">
        <v>7</v>
      </c>
      <c r="G33" s="41">
        <v>8</v>
      </c>
      <c r="H33" s="41">
        <v>3</v>
      </c>
      <c r="I33" s="41">
        <v>2</v>
      </c>
      <c r="J33" s="41">
        <v>37</v>
      </c>
      <c r="K33" s="171"/>
      <c r="L33" s="41"/>
      <c r="M33" s="171"/>
      <c r="N33" s="176"/>
      <c r="O33" s="42">
        <f t="shared" si="0"/>
        <v>73</v>
      </c>
    </row>
    <row r="34" spans="1:15" ht="21" customHeight="1" x14ac:dyDescent="0.15">
      <c r="A34" s="38"/>
      <c r="B34" s="19"/>
      <c r="C34" s="39" t="s">
        <v>59</v>
      </c>
      <c r="D34" s="40">
        <f t="shared" ref="D34:J34" si="10">SUM(D32:D33)</f>
        <v>1814</v>
      </c>
      <c r="E34" s="40">
        <f>SUM(E32:E33)</f>
        <v>727</v>
      </c>
      <c r="F34" s="40">
        <f t="shared" si="10"/>
        <v>4512</v>
      </c>
      <c r="G34" s="40">
        <f t="shared" si="10"/>
        <v>1801</v>
      </c>
      <c r="H34" s="40">
        <f t="shared" si="10"/>
        <v>2314</v>
      </c>
      <c r="I34" s="40">
        <f t="shared" si="10"/>
        <v>2815</v>
      </c>
      <c r="J34" s="41">
        <f t="shared" si="10"/>
        <v>2911</v>
      </c>
      <c r="K34" s="171"/>
      <c r="L34" s="41"/>
      <c r="M34" s="171"/>
      <c r="N34" s="176"/>
      <c r="O34" s="46">
        <f t="shared" si="0"/>
        <v>16894</v>
      </c>
    </row>
    <row r="35" spans="1:15" ht="21" customHeight="1" x14ac:dyDescent="0.15">
      <c r="A35" s="38"/>
      <c r="B35" s="19" t="s">
        <v>60</v>
      </c>
      <c r="C35" s="39" t="s">
        <v>57</v>
      </c>
      <c r="D35" s="40">
        <v>2078</v>
      </c>
      <c r="E35" s="41">
        <v>794</v>
      </c>
      <c r="F35" s="41">
        <v>4685</v>
      </c>
      <c r="G35" s="41">
        <v>1959</v>
      </c>
      <c r="H35" s="41">
        <v>2811</v>
      </c>
      <c r="I35" s="41">
        <v>3089</v>
      </c>
      <c r="J35" s="41">
        <v>2755</v>
      </c>
      <c r="K35" s="171"/>
      <c r="L35" s="41"/>
      <c r="M35" s="171"/>
      <c r="N35" s="176"/>
      <c r="O35" s="42">
        <f t="shared" si="0"/>
        <v>18171</v>
      </c>
    </row>
    <row r="36" spans="1:15" ht="21" customHeight="1" x14ac:dyDescent="0.15">
      <c r="A36" s="38"/>
      <c r="B36" s="19"/>
      <c r="C36" s="39" t="s">
        <v>58</v>
      </c>
      <c r="D36" s="40">
        <v>18</v>
      </c>
      <c r="E36" s="41">
        <v>4</v>
      </c>
      <c r="F36" s="41">
        <v>7</v>
      </c>
      <c r="G36" s="41">
        <v>6</v>
      </c>
      <c r="H36" s="41">
        <v>20</v>
      </c>
      <c r="I36" s="41">
        <v>13</v>
      </c>
      <c r="J36" s="41">
        <v>36</v>
      </c>
      <c r="K36" s="171"/>
      <c r="L36" s="41"/>
      <c r="M36" s="171"/>
      <c r="N36" s="176"/>
      <c r="O36" s="46">
        <f t="shared" si="0"/>
        <v>104</v>
      </c>
    </row>
    <row r="37" spans="1:15" ht="21" customHeight="1" x14ac:dyDescent="0.15">
      <c r="A37" s="38"/>
      <c r="B37" s="19"/>
      <c r="C37" s="39" t="s">
        <v>59</v>
      </c>
      <c r="D37" s="40">
        <f t="shared" ref="D37:J37" si="11">SUM(D35:D36)</f>
        <v>2096</v>
      </c>
      <c r="E37" s="41">
        <f t="shared" si="11"/>
        <v>798</v>
      </c>
      <c r="F37" s="41">
        <f t="shared" si="11"/>
        <v>4692</v>
      </c>
      <c r="G37" s="41">
        <f t="shared" si="11"/>
        <v>1965</v>
      </c>
      <c r="H37" s="41">
        <f t="shared" si="11"/>
        <v>2831</v>
      </c>
      <c r="I37" s="41">
        <f t="shared" si="11"/>
        <v>3102</v>
      </c>
      <c r="J37" s="41">
        <f t="shared" si="11"/>
        <v>2791</v>
      </c>
      <c r="K37" s="171"/>
      <c r="L37" s="41"/>
      <c r="M37" s="171"/>
      <c r="N37" s="176"/>
      <c r="O37" s="42">
        <f t="shared" si="0"/>
        <v>18275</v>
      </c>
    </row>
    <row r="38" spans="1:15" ht="21" customHeight="1" x14ac:dyDescent="0.15">
      <c r="A38" s="38"/>
      <c r="B38" s="19" t="s">
        <v>26</v>
      </c>
      <c r="C38" s="39" t="s">
        <v>57</v>
      </c>
      <c r="D38" s="40">
        <f>SUM(D32,D35)</f>
        <v>3878</v>
      </c>
      <c r="E38" s="40">
        <f>SUM(E32,E35)</f>
        <v>1519</v>
      </c>
      <c r="F38" s="40">
        <f t="shared" ref="F38:J39" si="12">SUM(F32,F35)</f>
        <v>9190</v>
      </c>
      <c r="G38" s="40">
        <f t="shared" si="12"/>
        <v>3752</v>
      </c>
      <c r="H38" s="40">
        <f t="shared" si="12"/>
        <v>5122</v>
      </c>
      <c r="I38" s="40">
        <f t="shared" si="12"/>
        <v>5902</v>
      </c>
      <c r="J38" s="40">
        <f t="shared" si="12"/>
        <v>5629</v>
      </c>
      <c r="K38" s="171"/>
      <c r="L38" s="41"/>
      <c r="M38" s="171"/>
      <c r="N38" s="176"/>
      <c r="O38" s="46">
        <f t="shared" si="0"/>
        <v>34992</v>
      </c>
    </row>
    <row r="39" spans="1:15" ht="21" customHeight="1" x14ac:dyDescent="0.15">
      <c r="A39" s="38"/>
      <c r="B39" s="19"/>
      <c r="C39" s="39" t="s">
        <v>58</v>
      </c>
      <c r="D39" s="40">
        <f>SUM(D33,D36)</f>
        <v>32</v>
      </c>
      <c r="E39" s="40">
        <f>SUM(E33,E36)</f>
        <v>6</v>
      </c>
      <c r="F39" s="40">
        <f t="shared" si="12"/>
        <v>14</v>
      </c>
      <c r="G39" s="40">
        <f t="shared" si="12"/>
        <v>14</v>
      </c>
      <c r="H39" s="40">
        <f t="shared" si="12"/>
        <v>23</v>
      </c>
      <c r="I39" s="40">
        <f t="shared" si="12"/>
        <v>15</v>
      </c>
      <c r="J39" s="40">
        <f t="shared" si="12"/>
        <v>73</v>
      </c>
      <c r="K39" s="171"/>
      <c r="L39" s="41"/>
      <c r="M39" s="171"/>
      <c r="N39" s="176"/>
      <c r="O39" s="42">
        <f t="shared" si="0"/>
        <v>177</v>
      </c>
    </row>
    <row r="40" spans="1:15" ht="21" customHeight="1" thickBot="1" x14ac:dyDescent="0.2">
      <c r="A40" s="43"/>
      <c r="B40" s="26"/>
      <c r="C40" s="44" t="s">
        <v>59</v>
      </c>
      <c r="D40" s="40">
        <f>SUM(D38:D39)</f>
        <v>3910</v>
      </c>
      <c r="E40" s="40">
        <f>SUM(E38:E39)</f>
        <v>1525</v>
      </c>
      <c r="F40" s="40">
        <f t="shared" ref="F40:J40" si="13">SUM(F38:F39)</f>
        <v>9204</v>
      </c>
      <c r="G40" s="40">
        <f t="shared" si="13"/>
        <v>3766</v>
      </c>
      <c r="H40" s="40">
        <f t="shared" si="13"/>
        <v>5145</v>
      </c>
      <c r="I40" s="40">
        <f t="shared" si="13"/>
        <v>5917</v>
      </c>
      <c r="J40" s="40">
        <f t="shared" si="13"/>
        <v>5702</v>
      </c>
      <c r="K40" s="199"/>
      <c r="L40" s="135"/>
      <c r="M40" s="199"/>
      <c r="N40" s="188"/>
      <c r="O40" s="178">
        <f t="shared" si="0"/>
        <v>35169</v>
      </c>
    </row>
    <row r="41" spans="1:15" ht="21" customHeight="1" x14ac:dyDescent="0.15">
      <c r="A41" s="47" t="s">
        <v>63</v>
      </c>
      <c r="B41" s="48"/>
      <c r="C41" s="34" t="s">
        <v>57</v>
      </c>
      <c r="D41" s="35">
        <v>177</v>
      </c>
      <c r="E41" s="36">
        <v>77</v>
      </c>
      <c r="F41" s="36">
        <v>192</v>
      </c>
      <c r="G41" s="36">
        <v>107</v>
      </c>
      <c r="H41" s="36">
        <v>234</v>
      </c>
      <c r="I41" s="36">
        <v>214</v>
      </c>
      <c r="J41" s="36">
        <v>307</v>
      </c>
      <c r="K41" s="198"/>
      <c r="L41" s="36"/>
      <c r="M41" s="198"/>
      <c r="N41" s="177"/>
      <c r="O41" s="37">
        <f t="shared" si="0"/>
        <v>1308</v>
      </c>
    </row>
    <row r="42" spans="1:15" ht="21" customHeight="1" x14ac:dyDescent="0.15">
      <c r="A42" s="49"/>
      <c r="B42" s="50"/>
      <c r="C42" s="39" t="s">
        <v>58</v>
      </c>
      <c r="D42" s="40">
        <v>30</v>
      </c>
      <c r="E42" s="41">
        <v>5</v>
      </c>
      <c r="F42" s="41">
        <v>188</v>
      </c>
      <c r="G42" s="41">
        <v>57</v>
      </c>
      <c r="H42" s="41">
        <v>32</v>
      </c>
      <c r="I42" s="41">
        <v>31</v>
      </c>
      <c r="J42" s="41">
        <v>14</v>
      </c>
      <c r="K42" s="171"/>
      <c r="L42" s="41"/>
      <c r="M42" s="171"/>
      <c r="N42" s="176"/>
      <c r="O42" s="42">
        <f t="shared" si="0"/>
        <v>357</v>
      </c>
    </row>
    <row r="43" spans="1:15" ht="21" customHeight="1" thickBot="1" x14ac:dyDescent="0.2">
      <c r="A43" s="51"/>
      <c r="B43" s="52"/>
      <c r="C43" s="44" t="s">
        <v>59</v>
      </c>
      <c r="D43" s="45">
        <f t="shared" ref="D43:J43" si="14">SUM(D41:D42)</f>
        <v>207</v>
      </c>
      <c r="E43" s="138">
        <f t="shared" si="14"/>
        <v>82</v>
      </c>
      <c r="F43" s="138">
        <f t="shared" si="14"/>
        <v>380</v>
      </c>
      <c r="G43" s="138">
        <f t="shared" si="14"/>
        <v>164</v>
      </c>
      <c r="H43" s="138">
        <f t="shared" si="14"/>
        <v>266</v>
      </c>
      <c r="I43" s="138">
        <f t="shared" si="14"/>
        <v>245</v>
      </c>
      <c r="J43" s="138">
        <f t="shared" si="14"/>
        <v>321</v>
      </c>
      <c r="K43" s="195"/>
      <c r="L43" s="138"/>
      <c r="M43" s="195"/>
      <c r="N43" s="185"/>
      <c r="O43" s="178">
        <f t="shared" si="0"/>
        <v>1665</v>
      </c>
    </row>
    <row r="44" spans="1:15" ht="21" customHeight="1" x14ac:dyDescent="0.15">
      <c r="A44" s="47" t="s">
        <v>64</v>
      </c>
      <c r="B44" s="48"/>
      <c r="C44" s="34" t="s">
        <v>57</v>
      </c>
      <c r="D44" s="35">
        <v>102</v>
      </c>
      <c r="E44" s="36">
        <v>58</v>
      </c>
      <c r="F44" s="36">
        <v>83</v>
      </c>
      <c r="G44" s="36">
        <v>50</v>
      </c>
      <c r="H44" s="36">
        <v>211</v>
      </c>
      <c r="I44" s="36">
        <v>214</v>
      </c>
      <c r="J44" s="36">
        <v>337</v>
      </c>
      <c r="K44" s="201"/>
      <c r="L44" s="62"/>
      <c r="M44" s="201"/>
      <c r="N44" s="187"/>
      <c r="O44" s="37">
        <f t="shared" si="0"/>
        <v>1055</v>
      </c>
    </row>
    <row r="45" spans="1:15" ht="21" customHeight="1" x14ac:dyDescent="0.15">
      <c r="A45" s="49"/>
      <c r="B45" s="50"/>
      <c r="C45" s="39" t="s">
        <v>58</v>
      </c>
      <c r="D45" s="40">
        <v>0</v>
      </c>
      <c r="E45" s="41">
        <v>0</v>
      </c>
      <c r="F45" s="41">
        <v>2</v>
      </c>
      <c r="G45" s="41">
        <v>0</v>
      </c>
      <c r="H45" s="41">
        <v>0</v>
      </c>
      <c r="I45" s="41">
        <v>0</v>
      </c>
      <c r="J45" s="41">
        <v>0</v>
      </c>
      <c r="K45" s="171"/>
      <c r="L45" s="41"/>
      <c r="M45" s="171"/>
      <c r="N45" s="176"/>
      <c r="O45" s="42">
        <f t="shared" si="0"/>
        <v>2</v>
      </c>
    </row>
    <row r="46" spans="1:15" ht="21" customHeight="1" thickBot="1" x14ac:dyDescent="0.2">
      <c r="A46" s="51"/>
      <c r="B46" s="52"/>
      <c r="C46" s="44" t="s">
        <v>59</v>
      </c>
      <c r="D46" s="45">
        <f t="shared" ref="D46:J46" si="15">SUM(D44:D45)</f>
        <v>102</v>
      </c>
      <c r="E46" s="45">
        <f t="shared" si="15"/>
        <v>58</v>
      </c>
      <c r="F46" s="45">
        <f t="shared" si="15"/>
        <v>85</v>
      </c>
      <c r="G46" s="45">
        <f t="shared" si="15"/>
        <v>50</v>
      </c>
      <c r="H46" s="45">
        <f t="shared" si="15"/>
        <v>211</v>
      </c>
      <c r="I46" s="45">
        <f t="shared" si="15"/>
        <v>214</v>
      </c>
      <c r="J46" s="138">
        <f t="shared" si="15"/>
        <v>337</v>
      </c>
      <c r="K46" s="199"/>
      <c r="L46" s="135"/>
      <c r="M46" s="199"/>
      <c r="N46" s="188"/>
      <c r="O46" s="178">
        <f t="shared" si="0"/>
        <v>1057</v>
      </c>
    </row>
    <row r="47" spans="1:15" ht="21" customHeight="1" thickBot="1" x14ac:dyDescent="0.2">
      <c r="A47" s="53" t="s">
        <v>65</v>
      </c>
      <c r="B47" s="54"/>
      <c r="C47" s="55"/>
      <c r="D47" s="56">
        <f>SUM(D22,D31,D40,D43,D46)</f>
        <v>4902</v>
      </c>
      <c r="E47" s="57">
        <f>SUM(E22,E31,E40,E43,E46)</f>
        <v>2078</v>
      </c>
      <c r="F47" s="57">
        <f t="shared" ref="F47:J47" si="16">SUM(F22,F31,F40,F43,F46)</f>
        <v>11318</v>
      </c>
      <c r="G47" s="57">
        <f>SUM(G22,G31,G40,G43,G46)</f>
        <v>5074</v>
      </c>
      <c r="H47" s="57">
        <f t="shared" si="16"/>
        <v>7078</v>
      </c>
      <c r="I47" s="57">
        <f t="shared" si="16"/>
        <v>8122</v>
      </c>
      <c r="J47" s="57">
        <f t="shared" si="16"/>
        <v>8402</v>
      </c>
      <c r="K47" s="173"/>
      <c r="L47" s="57"/>
      <c r="M47" s="196"/>
      <c r="N47" s="186"/>
      <c r="O47" s="99">
        <f t="shared" si="0"/>
        <v>46974</v>
      </c>
    </row>
    <row r="48" spans="1:15" ht="21" customHeight="1" thickBot="1" x14ac:dyDescent="0.2">
      <c r="A48" s="53" t="s">
        <v>32</v>
      </c>
      <c r="B48" s="54"/>
      <c r="C48" s="55"/>
      <c r="D48" s="56">
        <v>146</v>
      </c>
      <c r="E48" s="57">
        <v>38</v>
      </c>
      <c r="F48" s="57">
        <v>343</v>
      </c>
      <c r="G48" s="57">
        <v>172</v>
      </c>
      <c r="H48" s="57">
        <v>216</v>
      </c>
      <c r="I48" s="57">
        <v>176</v>
      </c>
      <c r="J48" s="173">
        <v>123</v>
      </c>
      <c r="K48" s="173"/>
      <c r="L48" s="57"/>
      <c r="M48" s="196"/>
      <c r="N48" s="186"/>
      <c r="O48" s="99">
        <f t="shared" si="0"/>
        <v>1214</v>
      </c>
    </row>
    <row r="49" spans="1:15" ht="21" customHeight="1" thickBot="1" x14ac:dyDescent="0.2">
      <c r="A49" s="53" t="s">
        <v>66</v>
      </c>
      <c r="B49" s="54"/>
      <c r="C49" s="55"/>
      <c r="D49" s="56">
        <f t="shared" ref="D49:J49" si="17">SUM(D47:D48)</f>
        <v>5048</v>
      </c>
      <c r="E49" s="57">
        <f t="shared" si="17"/>
        <v>2116</v>
      </c>
      <c r="F49" s="57">
        <f t="shared" si="17"/>
        <v>11661</v>
      </c>
      <c r="G49" s="57">
        <f t="shared" si="17"/>
        <v>5246</v>
      </c>
      <c r="H49" s="57">
        <f>SUM(H47:H48)</f>
        <v>7294</v>
      </c>
      <c r="I49" s="57">
        <f t="shared" si="17"/>
        <v>8298</v>
      </c>
      <c r="J49" s="173">
        <f t="shared" si="17"/>
        <v>8525</v>
      </c>
      <c r="K49" s="173"/>
      <c r="L49" s="57"/>
      <c r="M49" s="196"/>
      <c r="N49" s="186"/>
      <c r="O49" s="99">
        <f t="shared" si="0"/>
        <v>48188</v>
      </c>
    </row>
    <row r="50" spans="1:15" ht="21" customHeight="1" x14ac:dyDescent="0.15">
      <c r="A50" s="58" t="s">
        <v>34</v>
      </c>
      <c r="B50" s="59" t="s">
        <v>67</v>
      </c>
      <c r="C50" s="60" t="s">
        <v>68</v>
      </c>
      <c r="D50" s="61">
        <v>3032</v>
      </c>
      <c r="E50" s="62">
        <v>863</v>
      </c>
      <c r="F50" s="62">
        <v>7007</v>
      </c>
      <c r="G50" s="62">
        <v>2874</v>
      </c>
      <c r="H50" s="62">
        <v>3760</v>
      </c>
      <c r="I50" s="62">
        <v>3990</v>
      </c>
      <c r="J50" s="174">
        <v>2303</v>
      </c>
      <c r="K50" s="174"/>
      <c r="L50" s="62"/>
      <c r="M50" s="201"/>
      <c r="N50" s="187"/>
      <c r="O50" s="37">
        <f t="shared" si="0"/>
        <v>23829</v>
      </c>
    </row>
    <row r="51" spans="1:15" ht="21" customHeight="1" x14ac:dyDescent="0.15">
      <c r="A51" s="18"/>
      <c r="B51" s="50"/>
      <c r="C51" s="39" t="s">
        <v>69</v>
      </c>
      <c r="D51" s="40">
        <v>1084</v>
      </c>
      <c r="E51" s="41">
        <v>759</v>
      </c>
      <c r="F51" s="41">
        <v>2547</v>
      </c>
      <c r="G51" s="41">
        <v>1788</v>
      </c>
      <c r="H51" s="41">
        <v>2496</v>
      </c>
      <c r="I51" s="41">
        <v>3081</v>
      </c>
      <c r="J51" s="101">
        <v>1555</v>
      </c>
      <c r="K51" s="101"/>
      <c r="L51" s="41"/>
      <c r="M51" s="171"/>
      <c r="N51" s="176"/>
      <c r="O51" s="42">
        <f t="shared" si="0"/>
        <v>13310</v>
      </c>
    </row>
    <row r="52" spans="1:15" ht="21" customHeight="1" x14ac:dyDescent="0.15">
      <c r="A52" s="18"/>
      <c r="B52" s="50"/>
      <c r="C52" s="39" t="s">
        <v>59</v>
      </c>
      <c r="D52" s="40">
        <f t="shared" ref="D52:I52" si="18">SUM(D50:D51)</f>
        <v>4116</v>
      </c>
      <c r="E52" s="41">
        <f t="shared" si="18"/>
        <v>1622</v>
      </c>
      <c r="F52" s="41">
        <f t="shared" si="18"/>
        <v>9554</v>
      </c>
      <c r="G52" s="41">
        <f t="shared" si="18"/>
        <v>4662</v>
      </c>
      <c r="H52" s="41">
        <f t="shared" si="18"/>
        <v>6256</v>
      </c>
      <c r="I52" s="41">
        <f t="shared" si="18"/>
        <v>7071</v>
      </c>
      <c r="J52" s="101">
        <f>SUM(J50:J51)</f>
        <v>3858</v>
      </c>
      <c r="K52" s="101"/>
      <c r="L52" s="41"/>
      <c r="M52" s="171"/>
      <c r="N52" s="176"/>
      <c r="O52" s="42">
        <f t="shared" si="0"/>
        <v>37139</v>
      </c>
    </row>
    <row r="53" spans="1:15" ht="21" customHeight="1" x14ac:dyDescent="0.15">
      <c r="A53" s="18"/>
      <c r="B53" s="63" t="s">
        <v>38</v>
      </c>
      <c r="C53" s="64"/>
      <c r="D53" s="40">
        <v>14</v>
      </c>
      <c r="E53" s="41">
        <v>9</v>
      </c>
      <c r="F53" s="41">
        <v>46</v>
      </c>
      <c r="G53" s="41">
        <v>20</v>
      </c>
      <c r="H53" s="41">
        <v>42</v>
      </c>
      <c r="I53" s="41">
        <v>47</v>
      </c>
      <c r="J53" s="101">
        <v>14</v>
      </c>
      <c r="K53" s="101"/>
      <c r="L53" s="41"/>
      <c r="M53" s="171"/>
      <c r="N53" s="176"/>
      <c r="O53" s="42">
        <f t="shared" si="0"/>
        <v>192</v>
      </c>
    </row>
    <row r="54" spans="1:15" ht="21" customHeight="1" thickBot="1" x14ac:dyDescent="0.2">
      <c r="A54" s="65"/>
      <c r="B54" s="66" t="s">
        <v>39</v>
      </c>
      <c r="C54" s="67"/>
      <c r="D54" s="68" t="s">
        <v>40</v>
      </c>
      <c r="E54" s="69" t="s">
        <v>40</v>
      </c>
      <c r="F54" s="69" t="s">
        <v>40</v>
      </c>
      <c r="G54" s="69" t="s">
        <v>40</v>
      </c>
      <c r="H54" s="69" t="s">
        <v>40</v>
      </c>
      <c r="I54" s="69" t="s">
        <v>40</v>
      </c>
      <c r="J54" s="202" t="s">
        <v>40</v>
      </c>
      <c r="K54" s="175"/>
      <c r="L54" s="135"/>
      <c r="M54" s="199"/>
      <c r="N54" s="188"/>
      <c r="O54" s="193" t="s">
        <v>40</v>
      </c>
    </row>
    <row r="55" spans="1:15" ht="21" customHeight="1" thickBot="1" x14ac:dyDescent="0.2">
      <c r="A55" s="71" t="s">
        <v>103</v>
      </c>
      <c r="B55" s="72"/>
      <c r="C55" s="73"/>
      <c r="D55" s="56">
        <f t="shared" ref="D55:J55" si="19">SUM(D52:D54)</f>
        <v>4130</v>
      </c>
      <c r="E55" s="57">
        <f t="shared" si="19"/>
        <v>1631</v>
      </c>
      <c r="F55" s="57">
        <f t="shared" si="19"/>
        <v>9600</v>
      </c>
      <c r="G55" s="57">
        <f t="shared" si="19"/>
        <v>4682</v>
      </c>
      <c r="H55" s="57">
        <f t="shared" si="19"/>
        <v>6298</v>
      </c>
      <c r="I55" s="57">
        <f t="shared" si="19"/>
        <v>7118</v>
      </c>
      <c r="J55" s="173">
        <f t="shared" si="19"/>
        <v>3872</v>
      </c>
      <c r="K55" s="173"/>
      <c r="L55" s="57"/>
      <c r="M55" s="196"/>
      <c r="N55" s="186"/>
      <c r="O55" s="99">
        <f t="shared" si="0"/>
        <v>37331</v>
      </c>
    </row>
    <row r="56" spans="1:15" ht="23.25" customHeight="1" thickBot="1" x14ac:dyDescent="0.2">
      <c r="A56" s="74" t="s">
        <v>42</v>
      </c>
      <c r="B56" s="75"/>
      <c r="C56" s="76"/>
      <c r="D56" s="77">
        <f>SUM(D55+D49)</f>
        <v>9178</v>
      </c>
      <c r="E56" s="78">
        <f>SUM(E55+E49)</f>
        <v>3747</v>
      </c>
      <c r="F56" s="78">
        <f>SUM(F55+F49)</f>
        <v>21261</v>
      </c>
      <c r="G56" s="78">
        <f>SUM(G49+G55)</f>
        <v>9928</v>
      </c>
      <c r="H56" s="78">
        <f>SUM(H49+H55)</f>
        <v>13592</v>
      </c>
      <c r="I56" s="78">
        <f>SUM(I55+I49)</f>
        <v>15416</v>
      </c>
      <c r="J56" s="120">
        <f>SUM(J55+J49)</f>
        <v>12397</v>
      </c>
      <c r="K56" s="120"/>
      <c r="L56" s="78"/>
      <c r="M56" s="203"/>
      <c r="N56" s="190"/>
      <c r="O56" s="79">
        <f t="shared" si="0"/>
        <v>85519</v>
      </c>
    </row>
    <row r="59" spans="1:15" ht="13.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3.5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2DC8-3E97-4DA8-98BD-33FE00C1C2E6}">
  <sheetPr>
    <tabColor rgb="FF3AE667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80"/>
      <c r="B4" s="80"/>
      <c r="C4" s="80"/>
      <c r="D4" s="80"/>
      <c r="E4" s="80"/>
      <c r="F4" s="81"/>
    </row>
    <row r="5" spans="1:15" ht="15" customHeight="1" x14ac:dyDescent="0.2">
      <c r="A5" s="163" t="s">
        <v>112</v>
      </c>
      <c r="C5" s="164"/>
      <c r="D5" s="6"/>
      <c r="E5" s="166"/>
      <c r="I5" s="167"/>
      <c r="J5" s="167"/>
      <c r="K5" s="167"/>
      <c r="L5" s="167"/>
      <c r="M5" s="167"/>
      <c r="N5" s="167"/>
      <c r="O5" s="82"/>
    </row>
    <row r="6" spans="1:15" ht="15" customHeight="1" thickBot="1" x14ac:dyDescent="0.2">
      <c r="I6" s="83"/>
      <c r="J6" s="83"/>
      <c r="K6" s="83"/>
      <c r="L6" s="83"/>
      <c r="M6" s="83"/>
      <c r="N6" s="83"/>
      <c r="O6" s="83"/>
    </row>
    <row r="7" spans="1:15" ht="48" customHeight="1" x14ac:dyDescent="0.15">
      <c r="A7" s="11" t="s">
        <v>3</v>
      </c>
      <c r="B7" s="12"/>
      <c r="C7" s="13"/>
      <c r="D7" s="84" t="s">
        <v>113</v>
      </c>
      <c r="E7" s="85" t="s">
        <v>114</v>
      </c>
      <c r="F7" s="16" t="s">
        <v>115</v>
      </c>
      <c r="G7" s="16" t="s">
        <v>116</v>
      </c>
      <c r="H7" s="16" t="s">
        <v>117</v>
      </c>
      <c r="I7" s="16" t="s">
        <v>118</v>
      </c>
      <c r="J7" s="16"/>
      <c r="K7" s="16"/>
      <c r="L7" s="16"/>
      <c r="M7" s="16"/>
      <c r="N7" s="122"/>
      <c r="O7" s="86" t="s">
        <v>23</v>
      </c>
    </row>
    <row r="8" spans="1:15" x14ac:dyDescent="0.15">
      <c r="A8" s="18" t="s">
        <v>53</v>
      </c>
      <c r="B8" s="19" t="s">
        <v>54</v>
      </c>
      <c r="C8" s="20" t="s">
        <v>55</v>
      </c>
      <c r="D8" s="87"/>
      <c r="E8" s="88"/>
      <c r="F8" s="89"/>
      <c r="G8" s="89"/>
      <c r="H8" s="89"/>
      <c r="I8" s="89"/>
      <c r="J8" s="90"/>
      <c r="K8" s="90"/>
      <c r="L8" s="90"/>
      <c r="M8" s="90"/>
      <c r="N8" s="125"/>
      <c r="O8" s="91"/>
    </row>
    <row r="9" spans="1:15" x14ac:dyDescent="0.15">
      <c r="A9" s="18"/>
      <c r="B9" s="19"/>
      <c r="C9" s="20"/>
      <c r="D9" s="87"/>
      <c r="E9" s="88"/>
      <c r="F9" s="89"/>
      <c r="G9" s="89"/>
      <c r="H9" s="89"/>
      <c r="I9" s="89"/>
      <c r="J9" s="90"/>
      <c r="K9" s="90"/>
      <c r="L9" s="90"/>
      <c r="M9" s="90"/>
      <c r="N9" s="125"/>
      <c r="O9" s="91"/>
    </row>
    <row r="10" spans="1:15" ht="18.75" customHeight="1" thickBot="1" x14ac:dyDescent="0.2">
      <c r="A10" s="25"/>
      <c r="B10" s="26"/>
      <c r="C10" s="27"/>
      <c r="D10" s="168"/>
      <c r="E10" s="169"/>
      <c r="F10" s="92"/>
      <c r="G10" s="92"/>
      <c r="H10" s="92"/>
      <c r="I10" s="92"/>
      <c r="J10" s="93"/>
      <c r="K10" s="93"/>
      <c r="L10" s="93"/>
      <c r="M10" s="93"/>
      <c r="N10" s="128"/>
      <c r="O10" s="94"/>
    </row>
    <row r="11" spans="1:15" ht="21" customHeight="1" x14ac:dyDescent="0.15">
      <c r="A11" s="32" t="s">
        <v>19</v>
      </c>
      <c r="B11" s="33" t="s">
        <v>56</v>
      </c>
      <c r="C11" s="34" t="s">
        <v>57</v>
      </c>
      <c r="D11" s="35">
        <v>225</v>
      </c>
      <c r="E11" s="36">
        <v>386</v>
      </c>
      <c r="F11" s="36">
        <v>169</v>
      </c>
      <c r="G11" s="36">
        <v>330</v>
      </c>
      <c r="H11" s="36">
        <v>316</v>
      </c>
      <c r="I11" s="36">
        <v>108</v>
      </c>
      <c r="J11" s="170"/>
      <c r="K11" s="36"/>
      <c r="L11" s="198"/>
      <c r="M11" s="36"/>
      <c r="N11" s="198"/>
      <c r="O11" s="37">
        <f t="shared" ref="O11:O56" si="0">SUM(D11:N11)</f>
        <v>1534</v>
      </c>
    </row>
    <row r="12" spans="1:15" ht="21" customHeight="1" x14ac:dyDescent="0.15">
      <c r="A12" s="38"/>
      <c r="B12" s="19"/>
      <c r="C12" s="39" t="s">
        <v>58</v>
      </c>
      <c r="D12" s="40">
        <v>43</v>
      </c>
      <c r="E12" s="41">
        <v>133</v>
      </c>
      <c r="F12" s="41">
        <v>69</v>
      </c>
      <c r="G12" s="41">
        <v>56</v>
      </c>
      <c r="H12" s="41">
        <v>181</v>
      </c>
      <c r="I12" s="41">
        <v>18</v>
      </c>
      <c r="J12" s="101"/>
      <c r="K12" s="41"/>
      <c r="L12" s="171"/>
      <c r="M12" s="41"/>
      <c r="N12" s="171"/>
      <c r="O12" s="42">
        <f t="shared" si="0"/>
        <v>500</v>
      </c>
    </row>
    <row r="13" spans="1:15" ht="21" customHeight="1" x14ac:dyDescent="0.15">
      <c r="A13" s="38"/>
      <c r="B13" s="19"/>
      <c r="C13" s="39" t="s">
        <v>59</v>
      </c>
      <c r="D13" s="40">
        <f t="shared" ref="D13:I13" si="1">SUM(D11:D12)</f>
        <v>268</v>
      </c>
      <c r="E13" s="41">
        <f t="shared" si="1"/>
        <v>519</v>
      </c>
      <c r="F13" s="41">
        <f t="shared" si="1"/>
        <v>238</v>
      </c>
      <c r="G13" s="41">
        <f t="shared" si="1"/>
        <v>386</v>
      </c>
      <c r="H13" s="41">
        <f t="shared" si="1"/>
        <v>497</v>
      </c>
      <c r="I13" s="41">
        <f t="shared" si="1"/>
        <v>126</v>
      </c>
      <c r="J13" s="101"/>
      <c r="K13" s="41"/>
      <c r="L13" s="171"/>
      <c r="M13" s="41"/>
      <c r="N13" s="171"/>
      <c r="O13" s="42">
        <f t="shared" si="0"/>
        <v>2034</v>
      </c>
    </row>
    <row r="14" spans="1:15" ht="21" customHeight="1" x14ac:dyDescent="0.15">
      <c r="A14" s="38"/>
      <c r="B14" s="19" t="s">
        <v>60</v>
      </c>
      <c r="C14" s="39" t="s">
        <v>57</v>
      </c>
      <c r="D14" s="40">
        <v>340</v>
      </c>
      <c r="E14" s="41">
        <v>730</v>
      </c>
      <c r="F14" s="41">
        <v>220</v>
      </c>
      <c r="G14" s="41">
        <v>536</v>
      </c>
      <c r="H14" s="41">
        <v>429</v>
      </c>
      <c r="I14" s="41">
        <v>162</v>
      </c>
      <c r="J14" s="101"/>
      <c r="K14" s="41"/>
      <c r="L14" s="171"/>
      <c r="M14" s="41"/>
      <c r="N14" s="171"/>
      <c r="O14" s="42">
        <f t="shared" si="0"/>
        <v>2417</v>
      </c>
    </row>
    <row r="15" spans="1:15" ht="21" customHeight="1" x14ac:dyDescent="0.15">
      <c r="A15" s="38"/>
      <c r="B15" s="19"/>
      <c r="C15" s="39" t="s">
        <v>58</v>
      </c>
      <c r="D15" s="40">
        <v>3</v>
      </c>
      <c r="E15" s="41">
        <v>23</v>
      </c>
      <c r="F15" s="41">
        <v>1</v>
      </c>
      <c r="G15" s="41">
        <v>10</v>
      </c>
      <c r="H15" s="41">
        <v>10</v>
      </c>
      <c r="I15" s="41">
        <v>5</v>
      </c>
      <c r="J15" s="101"/>
      <c r="K15" s="41"/>
      <c r="L15" s="171"/>
      <c r="M15" s="41"/>
      <c r="N15" s="171"/>
      <c r="O15" s="42">
        <f t="shared" si="0"/>
        <v>52</v>
      </c>
    </row>
    <row r="16" spans="1:15" ht="21" customHeight="1" x14ac:dyDescent="0.15">
      <c r="A16" s="38"/>
      <c r="B16" s="19"/>
      <c r="C16" s="39" t="s">
        <v>59</v>
      </c>
      <c r="D16" s="40">
        <f t="shared" ref="D16:I16" si="2">SUM(D14:D15)</f>
        <v>343</v>
      </c>
      <c r="E16" s="41">
        <f t="shared" si="2"/>
        <v>753</v>
      </c>
      <c r="F16" s="41">
        <f t="shared" si="2"/>
        <v>221</v>
      </c>
      <c r="G16" s="41">
        <f t="shared" si="2"/>
        <v>546</v>
      </c>
      <c r="H16" s="41">
        <f t="shared" si="2"/>
        <v>439</v>
      </c>
      <c r="I16" s="41">
        <f t="shared" si="2"/>
        <v>167</v>
      </c>
      <c r="J16" s="101"/>
      <c r="K16" s="41"/>
      <c r="L16" s="171"/>
      <c r="M16" s="41"/>
      <c r="N16" s="171"/>
      <c r="O16" s="42">
        <f t="shared" si="0"/>
        <v>2469</v>
      </c>
    </row>
    <row r="17" spans="1:15" ht="21" customHeight="1" x14ac:dyDescent="0.15">
      <c r="A17" s="38"/>
      <c r="B17" s="19" t="s">
        <v>61</v>
      </c>
      <c r="C17" s="39" t="s">
        <v>57</v>
      </c>
      <c r="D17" s="40">
        <v>1</v>
      </c>
      <c r="E17" s="41">
        <v>2</v>
      </c>
      <c r="F17" s="41">
        <v>0</v>
      </c>
      <c r="G17" s="41">
        <v>6</v>
      </c>
      <c r="H17" s="41">
        <v>2</v>
      </c>
      <c r="I17" s="41">
        <v>1</v>
      </c>
      <c r="J17" s="101"/>
      <c r="K17" s="41"/>
      <c r="L17" s="171"/>
      <c r="M17" s="41"/>
      <c r="N17" s="171"/>
      <c r="O17" s="42">
        <f t="shared" si="0"/>
        <v>12</v>
      </c>
    </row>
    <row r="18" spans="1:15" ht="21" customHeight="1" x14ac:dyDescent="0.15">
      <c r="A18" s="38"/>
      <c r="B18" s="19"/>
      <c r="C18" s="39" t="s">
        <v>58</v>
      </c>
      <c r="D18" s="40">
        <v>3</v>
      </c>
      <c r="E18" s="41">
        <v>6</v>
      </c>
      <c r="F18" s="41">
        <v>13</v>
      </c>
      <c r="G18" s="41">
        <v>0</v>
      </c>
      <c r="H18" s="41">
        <v>15</v>
      </c>
      <c r="I18" s="41">
        <v>0</v>
      </c>
      <c r="J18" s="101"/>
      <c r="K18" s="41"/>
      <c r="L18" s="171"/>
      <c r="M18" s="41"/>
      <c r="N18" s="171"/>
      <c r="O18" s="42">
        <f t="shared" si="0"/>
        <v>37</v>
      </c>
    </row>
    <row r="19" spans="1:15" ht="21" customHeight="1" x14ac:dyDescent="0.15">
      <c r="A19" s="38"/>
      <c r="B19" s="19"/>
      <c r="C19" s="39" t="s">
        <v>59</v>
      </c>
      <c r="D19" s="40">
        <f t="shared" ref="D19:I19" si="3">SUM(D17:D18)</f>
        <v>4</v>
      </c>
      <c r="E19" s="40">
        <f t="shared" si="3"/>
        <v>8</v>
      </c>
      <c r="F19" s="41">
        <f t="shared" si="3"/>
        <v>13</v>
      </c>
      <c r="G19" s="41">
        <f t="shared" si="3"/>
        <v>6</v>
      </c>
      <c r="H19" s="41">
        <f t="shared" si="3"/>
        <v>17</v>
      </c>
      <c r="I19" s="41">
        <f t="shared" si="3"/>
        <v>1</v>
      </c>
      <c r="J19" s="101"/>
      <c r="K19" s="41"/>
      <c r="L19" s="171"/>
      <c r="M19" s="41"/>
      <c r="N19" s="171"/>
      <c r="O19" s="42">
        <f t="shared" si="0"/>
        <v>49</v>
      </c>
    </row>
    <row r="20" spans="1:15" ht="21" customHeight="1" x14ac:dyDescent="0.15">
      <c r="A20" s="38"/>
      <c r="B20" s="19" t="s">
        <v>26</v>
      </c>
      <c r="C20" s="39" t="s">
        <v>57</v>
      </c>
      <c r="D20" s="40">
        <f>SUM(D11,D14,D17)</f>
        <v>566</v>
      </c>
      <c r="E20" s="40">
        <f>SUM(E11,E14,E17)</f>
        <v>1118</v>
      </c>
      <c r="F20" s="40">
        <f t="shared" ref="F20:I21" si="4">SUM(F11,F14,F17)</f>
        <v>389</v>
      </c>
      <c r="G20" s="40">
        <f t="shared" si="4"/>
        <v>872</v>
      </c>
      <c r="H20" s="40">
        <f t="shared" si="4"/>
        <v>747</v>
      </c>
      <c r="I20" s="40">
        <f t="shared" si="4"/>
        <v>271</v>
      </c>
      <c r="J20" s="171"/>
      <c r="K20" s="41"/>
      <c r="L20" s="171"/>
      <c r="M20" s="41"/>
      <c r="N20" s="171"/>
      <c r="O20" s="42">
        <f t="shared" si="0"/>
        <v>3963</v>
      </c>
    </row>
    <row r="21" spans="1:15" ht="21" customHeight="1" x14ac:dyDescent="0.15">
      <c r="A21" s="38"/>
      <c r="B21" s="19"/>
      <c r="C21" s="39" t="s">
        <v>58</v>
      </c>
      <c r="D21" s="40">
        <f>SUM(D12,D15,D18)</f>
        <v>49</v>
      </c>
      <c r="E21" s="40">
        <f>SUM(E12,E15,E18)</f>
        <v>162</v>
      </c>
      <c r="F21" s="40">
        <f t="shared" si="4"/>
        <v>83</v>
      </c>
      <c r="G21" s="40">
        <f t="shared" si="4"/>
        <v>66</v>
      </c>
      <c r="H21" s="40">
        <f t="shared" si="4"/>
        <v>206</v>
      </c>
      <c r="I21" s="40">
        <f t="shared" si="4"/>
        <v>23</v>
      </c>
      <c r="J21" s="171"/>
      <c r="K21" s="41"/>
      <c r="L21" s="171"/>
      <c r="M21" s="41"/>
      <c r="N21" s="171"/>
      <c r="O21" s="42">
        <f t="shared" si="0"/>
        <v>589</v>
      </c>
    </row>
    <row r="22" spans="1:15" ht="21" customHeight="1" thickBot="1" x14ac:dyDescent="0.2">
      <c r="A22" s="43"/>
      <c r="B22" s="26"/>
      <c r="C22" s="44" t="s">
        <v>59</v>
      </c>
      <c r="D22" s="40">
        <f>SUM(D20:D21)</f>
        <v>615</v>
      </c>
      <c r="E22" s="40">
        <f>SUM(E20:E21)</f>
        <v>1280</v>
      </c>
      <c r="F22" s="40">
        <f t="shared" ref="F22:I22" si="5">SUM(F20:F21)</f>
        <v>472</v>
      </c>
      <c r="G22" s="40">
        <f t="shared" si="5"/>
        <v>938</v>
      </c>
      <c r="H22" s="40">
        <f t="shared" si="5"/>
        <v>953</v>
      </c>
      <c r="I22" s="40">
        <f t="shared" si="5"/>
        <v>294</v>
      </c>
      <c r="J22" s="171"/>
      <c r="K22" s="41"/>
      <c r="L22" s="171"/>
      <c r="M22" s="41"/>
      <c r="N22" s="171"/>
      <c r="O22" s="42">
        <f t="shared" si="0"/>
        <v>4552</v>
      </c>
    </row>
    <row r="23" spans="1:15" ht="21" customHeight="1" x14ac:dyDescent="0.15">
      <c r="A23" s="32" t="s">
        <v>27</v>
      </c>
      <c r="B23" s="33" t="s">
        <v>56</v>
      </c>
      <c r="C23" s="34" t="s">
        <v>57</v>
      </c>
      <c r="D23" s="35">
        <v>1</v>
      </c>
      <c r="E23" s="36">
        <v>1</v>
      </c>
      <c r="F23" s="36">
        <v>1</v>
      </c>
      <c r="G23" s="36">
        <v>4</v>
      </c>
      <c r="H23" s="36">
        <v>1</v>
      </c>
      <c r="I23" s="36">
        <v>1</v>
      </c>
      <c r="J23" s="170"/>
      <c r="K23" s="36"/>
      <c r="L23" s="198"/>
      <c r="M23" s="36"/>
      <c r="N23" s="198"/>
      <c r="O23" s="37">
        <f t="shared" si="0"/>
        <v>9</v>
      </c>
    </row>
    <row r="24" spans="1:15" ht="21" customHeight="1" x14ac:dyDescent="0.15">
      <c r="A24" s="38"/>
      <c r="B24" s="19"/>
      <c r="C24" s="39" t="s">
        <v>58</v>
      </c>
      <c r="D24" s="40">
        <v>29</v>
      </c>
      <c r="E24" s="41">
        <v>23</v>
      </c>
      <c r="F24" s="41">
        <v>0</v>
      </c>
      <c r="G24" s="41">
        <v>0</v>
      </c>
      <c r="H24" s="41">
        <v>18</v>
      </c>
      <c r="I24" s="41">
        <v>0</v>
      </c>
      <c r="J24" s="101"/>
      <c r="K24" s="41"/>
      <c r="L24" s="171"/>
      <c r="M24" s="41"/>
      <c r="N24" s="171"/>
      <c r="O24" s="42">
        <f t="shared" si="0"/>
        <v>70</v>
      </c>
    </row>
    <row r="25" spans="1:15" ht="21" customHeight="1" x14ac:dyDescent="0.15">
      <c r="A25" s="38"/>
      <c r="B25" s="19"/>
      <c r="C25" s="39" t="s">
        <v>59</v>
      </c>
      <c r="D25" s="40">
        <f t="shared" ref="D25:I25" si="6">SUM(D23:D24)</f>
        <v>30</v>
      </c>
      <c r="E25" s="40">
        <f>SUM(E23:E24)</f>
        <v>24</v>
      </c>
      <c r="F25" s="40">
        <f t="shared" si="6"/>
        <v>1</v>
      </c>
      <c r="G25" s="40">
        <f t="shared" si="6"/>
        <v>4</v>
      </c>
      <c r="H25" s="40">
        <f t="shared" si="6"/>
        <v>19</v>
      </c>
      <c r="I25" s="40">
        <f t="shared" si="6"/>
        <v>1</v>
      </c>
      <c r="J25" s="171"/>
      <c r="K25" s="41"/>
      <c r="L25" s="171"/>
      <c r="M25" s="41"/>
      <c r="N25" s="171"/>
      <c r="O25" s="42">
        <f t="shared" si="0"/>
        <v>79</v>
      </c>
    </row>
    <row r="26" spans="1:15" ht="21" customHeight="1" x14ac:dyDescent="0.15">
      <c r="A26" s="38"/>
      <c r="B26" s="19" t="s">
        <v>60</v>
      </c>
      <c r="C26" s="39" t="s">
        <v>57</v>
      </c>
      <c r="D26" s="40">
        <v>11</v>
      </c>
      <c r="E26" s="41">
        <v>16</v>
      </c>
      <c r="F26" s="41">
        <v>6</v>
      </c>
      <c r="G26" s="41">
        <v>11</v>
      </c>
      <c r="H26" s="41">
        <v>17</v>
      </c>
      <c r="I26" s="41">
        <v>12</v>
      </c>
      <c r="J26" s="101"/>
      <c r="K26" s="41"/>
      <c r="L26" s="171"/>
      <c r="M26" s="41"/>
      <c r="N26" s="171"/>
      <c r="O26" s="42">
        <f t="shared" si="0"/>
        <v>73</v>
      </c>
    </row>
    <row r="27" spans="1:15" ht="21" customHeight="1" x14ac:dyDescent="0.15">
      <c r="A27" s="38"/>
      <c r="B27" s="19"/>
      <c r="C27" s="39" t="s">
        <v>58</v>
      </c>
      <c r="D27" s="40">
        <v>6</v>
      </c>
      <c r="E27" s="41">
        <v>7</v>
      </c>
      <c r="F27" s="41">
        <v>0</v>
      </c>
      <c r="G27" s="41">
        <v>0</v>
      </c>
      <c r="H27" s="41">
        <v>11</v>
      </c>
      <c r="I27" s="41">
        <v>0</v>
      </c>
      <c r="J27" s="101"/>
      <c r="K27" s="41"/>
      <c r="L27" s="171"/>
      <c r="M27" s="41"/>
      <c r="N27" s="171"/>
      <c r="O27" s="42">
        <f t="shared" si="0"/>
        <v>24</v>
      </c>
    </row>
    <row r="28" spans="1:15" ht="21" customHeight="1" x14ac:dyDescent="0.15">
      <c r="A28" s="38"/>
      <c r="B28" s="19"/>
      <c r="C28" s="39" t="s">
        <v>59</v>
      </c>
      <c r="D28" s="40">
        <f t="shared" ref="D28:I28" si="7">SUM(D26:D27)</f>
        <v>17</v>
      </c>
      <c r="E28" s="41">
        <f t="shared" si="7"/>
        <v>23</v>
      </c>
      <c r="F28" s="41">
        <f t="shared" si="7"/>
        <v>6</v>
      </c>
      <c r="G28" s="41">
        <f t="shared" si="7"/>
        <v>11</v>
      </c>
      <c r="H28" s="41">
        <f t="shared" si="7"/>
        <v>28</v>
      </c>
      <c r="I28" s="41">
        <f t="shared" si="7"/>
        <v>12</v>
      </c>
      <c r="J28" s="101"/>
      <c r="K28" s="41"/>
      <c r="L28" s="171"/>
      <c r="M28" s="41"/>
      <c r="N28" s="171"/>
      <c r="O28" s="42">
        <f t="shared" si="0"/>
        <v>97</v>
      </c>
    </row>
    <row r="29" spans="1:15" ht="21" customHeight="1" x14ac:dyDescent="0.15">
      <c r="A29" s="38"/>
      <c r="B29" s="19" t="s">
        <v>26</v>
      </c>
      <c r="C29" s="39" t="s">
        <v>57</v>
      </c>
      <c r="D29" s="40">
        <f>SUM(D23,D26)</f>
        <v>12</v>
      </c>
      <c r="E29" s="40">
        <f>SUM(E23,E26)</f>
        <v>17</v>
      </c>
      <c r="F29" s="40">
        <f t="shared" ref="F29:I30" si="8">SUM(F23,F26)</f>
        <v>7</v>
      </c>
      <c r="G29" s="40">
        <f t="shared" si="8"/>
        <v>15</v>
      </c>
      <c r="H29" s="40">
        <f t="shared" si="8"/>
        <v>18</v>
      </c>
      <c r="I29" s="40">
        <f t="shared" si="8"/>
        <v>13</v>
      </c>
      <c r="J29" s="171"/>
      <c r="K29" s="41"/>
      <c r="L29" s="171"/>
      <c r="M29" s="41"/>
      <c r="N29" s="171"/>
      <c r="O29" s="42">
        <f t="shared" si="0"/>
        <v>82</v>
      </c>
    </row>
    <row r="30" spans="1:15" ht="21" customHeight="1" x14ac:dyDescent="0.15">
      <c r="A30" s="38"/>
      <c r="B30" s="19"/>
      <c r="C30" s="39" t="s">
        <v>58</v>
      </c>
      <c r="D30" s="40">
        <f>SUM(D24,D27)</f>
        <v>35</v>
      </c>
      <c r="E30" s="40">
        <f>SUM(E24,E27)</f>
        <v>30</v>
      </c>
      <c r="F30" s="40">
        <f t="shared" si="8"/>
        <v>0</v>
      </c>
      <c r="G30" s="40">
        <f t="shared" si="8"/>
        <v>0</v>
      </c>
      <c r="H30" s="40">
        <f t="shared" si="8"/>
        <v>29</v>
      </c>
      <c r="I30" s="40">
        <f t="shared" si="8"/>
        <v>0</v>
      </c>
      <c r="J30" s="171"/>
      <c r="K30" s="41"/>
      <c r="L30" s="171"/>
      <c r="M30" s="41"/>
      <c r="N30" s="171"/>
      <c r="O30" s="42">
        <f t="shared" si="0"/>
        <v>94</v>
      </c>
    </row>
    <row r="31" spans="1:15" ht="21" customHeight="1" thickBot="1" x14ac:dyDescent="0.2">
      <c r="A31" s="43"/>
      <c r="B31" s="26"/>
      <c r="C31" s="44" t="s">
        <v>59</v>
      </c>
      <c r="D31" s="40">
        <f>SUM(D29:D30)</f>
        <v>47</v>
      </c>
      <c r="E31" s="40">
        <f>SUM(E29:E30)</f>
        <v>47</v>
      </c>
      <c r="F31" s="40">
        <f t="shared" ref="F31:I31" si="9">SUM(F29:F30)</f>
        <v>7</v>
      </c>
      <c r="G31" s="40">
        <f t="shared" si="9"/>
        <v>15</v>
      </c>
      <c r="H31" s="40">
        <f t="shared" si="9"/>
        <v>47</v>
      </c>
      <c r="I31" s="40">
        <f t="shared" si="9"/>
        <v>13</v>
      </c>
      <c r="J31" s="171"/>
      <c r="K31" s="41"/>
      <c r="L31" s="171"/>
      <c r="M31" s="41"/>
      <c r="N31" s="171"/>
      <c r="O31" s="42">
        <f t="shared" si="0"/>
        <v>176</v>
      </c>
    </row>
    <row r="32" spans="1:15" ht="21" customHeight="1" x14ac:dyDescent="0.15">
      <c r="A32" s="32" t="s">
        <v>28</v>
      </c>
      <c r="B32" s="33" t="s">
        <v>56</v>
      </c>
      <c r="C32" s="34" t="s">
        <v>57</v>
      </c>
      <c r="D32" s="35">
        <v>1323</v>
      </c>
      <c r="E32" s="36">
        <v>2364</v>
      </c>
      <c r="F32" s="36">
        <v>782</v>
      </c>
      <c r="G32" s="36">
        <v>2593</v>
      </c>
      <c r="H32" s="36">
        <v>1953</v>
      </c>
      <c r="I32" s="36">
        <v>333</v>
      </c>
      <c r="J32" s="170"/>
      <c r="K32" s="36"/>
      <c r="L32" s="198"/>
      <c r="M32" s="36"/>
      <c r="N32" s="198"/>
      <c r="O32" s="37">
        <f t="shared" si="0"/>
        <v>9348</v>
      </c>
    </row>
    <row r="33" spans="1:15" ht="21" customHeight="1" x14ac:dyDescent="0.15">
      <c r="A33" s="38"/>
      <c r="B33" s="19"/>
      <c r="C33" s="39" t="s">
        <v>58</v>
      </c>
      <c r="D33" s="40">
        <v>6</v>
      </c>
      <c r="E33" s="41">
        <v>4</v>
      </c>
      <c r="F33" s="41">
        <v>2</v>
      </c>
      <c r="G33" s="41">
        <v>5</v>
      </c>
      <c r="H33" s="41">
        <v>3</v>
      </c>
      <c r="I33" s="41">
        <v>0</v>
      </c>
      <c r="J33" s="101"/>
      <c r="K33" s="41"/>
      <c r="L33" s="171"/>
      <c r="M33" s="41"/>
      <c r="N33" s="171"/>
      <c r="O33" s="42">
        <f t="shared" si="0"/>
        <v>20</v>
      </c>
    </row>
    <row r="34" spans="1:15" ht="21" customHeight="1" x14ac:dyDescent="0.15">
      <c r="A34" s="38"/>
      <c r="B34" s="19"/>
      <c r="C34" s="39" t="s">
        <v>59</v>
      </c>
      <c r="D34" s="40">
        <f>SUM(D32:D33)</f>
        <v>1329</v>
      </c>
      <c r="E34" s="40">
        <f>SUM(E32:E33)</f>
        <v>2368</v>
      </c>
      <c r="F34" s="40">
        <f t="shared" ref="F34:I34" si="10">SUM(F32:F33)</f>
        <v>784</v>
      </c>
      <c r="G34" s="40">
        <f t="shared" si="10"/>
        <v>2598</v>
      </c>
      <c r="H34" s="40">
        <f t="shared" si="10"/>
        <v>1956</v>
      </c>
      <c r="I34" s="40">
        <f t="shared" si="10"/>
        <v>333</v>
      </c>
      <c r="J34" s="171"/>
      <c r="K34" s="41"/>
      <c r="L34" s="171"/>
      <c r="M34" s="41"/>
      <c r="N34" s="171"/>
      <c r="O34" s="42">
        <f t="shared" si="0"/>
        <v>9368</v>
      </c>
    </row>
    <row r="35" spans="1:15" ht="21" customHeight="1" x14ac:dyDescent="0.15">
      <c r="A35" s="38"/>
      <c r="B35" s="19" t="s">
        <v>60</v>
      </c>
      <c r="C35" s="39" t="s">
        <v>57</v>
      </c>
      <c r="D35" s="40">
        <v>1541</v>
      </c>
      <c r="E35" s="41">
        <v>2870</v>
      </c>
      <c r="F35" s="41">
        <v>835</v>
      </c>
      <c r="G35" s="41">
        <v>2963</v>
      </c>
      <c r="H35" s="41">
        <v>2481</v>
      </c>
      <c r="I35" s="41">
        <v>474</v>
      </c>
      <c r="J35" s="101"/>
      <c r="K35" s="41"/>
      <c r="L35" s="171"/>
      <c r="M35" s="41"/>
      <c r="N35" s="171"/>
      <c r="O35" s="42">
        <f t="shared" si="0"/>
        <v>11164</v>
      </c>
    </row>
    <row r="36" spans="1:15" ht="21" customHeight="1" x14ac:dyDescent="0.15">
      <c r="A36" s="38"/>
      <c r="B36" s="19"/>
      <c r="C36" s="39" t="s">
        <v>58</v>
      </c>
      <c r="D36" s="40">
        <v>9</v>
      </c>
      <c r="E36" s="41">
        <v>19</v>
      </c>
      <c r="F36" s="41">
        <v>7</v>
      </c>
      <c r="G36" s="41">
        <v>4</v>
      </c>
      <c r="H36" s="41">
        <v>4</v>
      </c>
      <c r="I36" s="41">
        <v>0</v>
      </c>
      <c r="J36" s="101"/>
      <c r="K36" s="41"/>
      <c r="L36" s="171"/>
      <c r="M36" s="41"/>
      <c r="N36" s="171"/>
      <c r="O36" s="42">
        <f t="shared" si="0"/>
        <v>43</v>
      </c>
    </row>
    <row r="37" spans="1:15" ht="21" customHeight="1" x14ac:dyDescent="0.15">
      <c r="A37" s="38"/>
      <c r="B37" s="19"/>
      <c r="C37" s="39" t="s">
        <v>59</v>
      </c>
      <c r="D37" s="40">
        <f t="shared" ref="D37:I37" si="11">SUM(D35:D36)</f>
        <v>1550</v>
      </c>
      <c r="E37" s="41">
        <f t="shared" si="11"/>
        <v>2889</v>
      </c>
      <c r="F37" s="41">
        <f t="shared" si="11"/>
        <v>842</v>
      </c>
      <c r="G37" s="41">
        <f t="shared" si="11"/>
        <v>2967</v>
      </c>
      <c r="H37" s="41">
        <f t="shared" si="11"/>
        <v>2485</v>
      </c>
      <c r="I37" s="41">
        <f t="shared" si="11"/>
        <v>474</v>
      </c>
      <c r="J37" s="101"/>
      <c r="K37" s="41"/>
      <c r="L37" s="171"/>
      <c r="M37" s="41"/>
      <c r="N37" s="171"/>
      <c r="O37" s="42">
        <f t="shared" si="0"/>
        <v>11207</v>
      </c>
    </row>
    <row r="38" spans="1:15" ht="21" customHeight="1" x14ac:dyDescent="0.15">
      <c r="A38" s="38"/>
      <c r="B38" s="19" t="s">
        <v>26</v>
      </c>
      <c r="C38" s="39" t="s">
        <v>57</v>
      </c>
      <c r="D38" s="40">
        <f t="shared" ref="D38:I40" si="12">SUM(D32,D35)</f>
        <v>2864</v>
      </c>
      <c r="E38" s="40">
        <f t="shared" si="12"/>
        <v>5234</v>
      </c>
      <c r="F38" s="40">
        <f t="shared" si="12"/>
        <v>1617</v>
      </c>
      <c r="G38" s="40">
        <f t="shared" si="12"/>
        <v>5556</v>
      </c>
      <c r="H38" s="40">
        <f t="shared" si="12"/>
        <v>4434</v>
      </c>
      <c r="I38" s="40">
        <f t="shared" si="12"/>
        <v>807</v>
      </c>
      <c r="J38" s="171"/>
      <c r="K38" s="41"/>
      <c r="L38" s="171"/>
      <c r="M38" s="41"/>
      <c r="N38" s="171"/>
      <c r="O38" s="42">
        <f t="shared" si="0"/>
        <v>20512</v>
      </c>
    </row>
    <row r="39" spans="1:15" ht="21" customHeight="1" x14ac:dyDescent="0.15">
      <c r="A39" s="38"/>
      <c r="B39" s="19"/>
      <c r="C39" s="39" t="s">
        <v>58</v>
      </c>
      <c r="D39" s="40">
        <f t="shared" si="12"/>
        <v>15</v>
      </c>
      <c r="E39" s="40">
        <f t="shared" si="12"/>
        <v>23</v>
      </c>
      <c r="F39" s="40">
        <f t="shared" si="12"/>
        <v>9</v>
      </c>
      <c r="G39" s="40">
        <f t="shared" si="12"/>
        <v>9</v>
      </c>
      <c r="H39" s="40">
        <f t="shared" si="12"/>
        <v>7</v>
      </c>
      <c r="I39" s="40">
        <f t="shared" si="12"/>
        <v>0</v>
      </c>
      <c r="J39" s="171"/>
      <c r="K39" s="41"/>
      <c r="L39" s="171"/>
      <c r="M39" s="41"/>
      <c r="N39" s="171"/>
      <c r="O39" s="42">
        <f t="shared" si="0"/>
        <v>63</v>
      </c>
    </row>
    <row r="40" spans="1:15" ht="21" customHeight="1" thickBot="1" x14ac:dyDescent="0.2">
      <c r="A40" s="43"/>
      <c r="B40" s="26"/>
      <c r="C40" s="44" t="s">
        <v>59</v>
      </c>
      <c r="D40" s="40">
        <f t="shared" si="12"/>
        <v>2879</v>
      </c>
      <c r="E40" s="40">
        <f t="shared" si="12"/>
        <v>5257</v>
      </c>
      <c r="F40" s="40">
        <f t="shared" si="12"/>
        <v>1626</v>
      </c>
      <c r="G40" s="40">
        <f t="shared" si="12"/>
        <v>5565</v>
      </c>
      <c r="H40" s="40">
        <f t="shared" si="12"/>
        <v>4441</v>
      </c>
      <c r="I40" s="40">
        <f t="shared" si="12"/>
        <v>807</v>
      </c>
      <c r="J40" s="171"/>
      <c r="K40" s="41"/>
      <c r="L40" s="171"/>
      <c r="M40" s="41"/>
      <c r="N40" s="171"/>
      <c r="O40" s="42">
        <f t="shared" si="0"/>
        <v>20575</v>
      </c>
    </row>
    <row r="41" spans="1:15" ht="21" customHeight="1" x14ac:dyDescent="0.15">
      <c r="A41" s="47" t="s">
        <v>63</v>
      </c>
      <c r="B41" s="48"/>
      <c r="C41" s="34" t="s">
        <v>57</v>
      </c>
      <c r="D41" s="35">
        <v>123</v>
      </c>
      <c r="E41" s="36">
        <v>165</v>
      </c>
      <c r="F41" s="36">
        <v>80</v>
      </c>
      <c r="G41" s="36">
        <v>181</v>
      </c>
      <c r="H41" s="36">
        <v>134</v>
      </c>
      <c r="I41" s="36">
        <v>40</v>
      </c>
      <c r="J41" s="170"/>
      <c r="K41" s="36"/>
      <c r="L41" s="198"/>
      <c r="M41" s="36"/>
      <c r="N41" s="198"/>
      <c r="O41" s="99">
        <f t="shared" si="0"/>
        <v>723</v>
      </c>
    </row>
    <row r="42" spans="1:15" ht="21" customHeight="1" x14ac:dyDescent="0.15">
      <c r="A42" s="49"/>
      <c r="B42" s="50"/>
      <c r="C42" s="39" t="s">
        <v>58</v>
      </c>
      <c r="D42" s="40">
        <v>45</v>
      </c>
      <c r="E42" s="41">
        <v>50</v>
      </c>
      <c r="F42" s="41">
        <v>83</v>
      </c>
      <c r="G42" s="41">
        <v>8</v>
      </c>
      <c r="H42" s="41">
        <v>37</v>
      </c>
      <c r="I42" s="41">
        <v>0</v>
      </c>
      <c r="J42" s="101"/>
      <c r="K42" s="41"/>
      <c r="L42" s="171"/>
      <c r="M42" s="41"/>
      <c r="N42" s="171"/>
      <c r="O42" s="42">
        <f t="shared" si="0"/>
        <v>223</v>
      </c>
    </row>
    <row r="43" spans="1:15" ht="21" customHeight="1" thickBot="1" x14ac:dyDescent="0.2">
      <c r="A43" s="51"/>
      <c r="B43" s="52"/>
      <c r="C43" s="44" t="s">
        <v>59</v>
      </c>
      <c r="D43" s="45">
        <f t="shared" ref="D43:I43" si="13">SUM(D41:D42)</f>
        <v>168</v>
      </c>
      <c r="E43" s="138">
        <f t="shared" si="13"/>
        <v>215</v>
      </c>
      <c r="F43" s="138">
        <f t="shared" si="13"/>
        <v>163</v>
      </c>
      <c r="G43" s="138">
        <f t="shared" si="13"/>
        <v>189</v>
      </c>
      <c r="H43" s="138">
        <f t="shared" si="13"/>
        <v>171</v>
      </c>
      <c r="I43" s="138">
        <f t="shared" si="13"/>
        <v>40</v>
      </c>
      <c r="J43" s="172"/>
      <c r="K43" s="138"/>
      <c r="L43" s="195"/>
      <c r="M43" s="138"/>
      <c r="N43" s="195"/>
      <c r="O43" s="42">
        <f t="shared" si="0"/>
        <v>946</v>
      </c>
    </row>
    <row r="44" spans="1:15" ht="21" customHeight="1" x14ac:dyDescent="0.15">
      <c r="A44" s="47" t="s">
        <v>64</v>
      </c>
      <c r="B44" s="48"/>
      <c r="C44" s="34" t="s">
        <v>57</v>
      </c>
      <c r="D44" s="35">
        <v>48</v>
      </c>
      <c r="E44" s="36">
        <v>71</v>
      </c>
      <c r="F44" s="36">
        <v>61</v>
      </c>
      <c r="G44" s="36">
        <v>51</v>
      </c>
      <c r="H44" s="36">
        <v>93</v>
      </c>
      <c r="I44" s="36">
        <v>43</v>
      </c>
      <c r="J44" s="170"/>
      <c r="K44" s="36"/>
      <c r="L44" s="198"/>
      <c r="M44" s="36"/>
      <c r="N44" s="198"/>
      <c r="O44" s="37">
        <f t="shared" si="0"/>
        <v>367</v>
      </c>
    </row>
    <row r="45" spans="1:15" ht="21" customHeight="1" x14ac:dyDescent="0.15">
      <c r="A45" s="49"/>
      <c r="B45" s="50"/>
      <c r="C45" s="39" t="s">
        <v>58</v>
      </c>
      <c r="D45" s="40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101"/>
      <c r="K45" s="41"/>
      <c r="L45" s="171"/>
      <c r="M45" s="41"/>
      <c r="N45" s="171"/>
      <c r="O45" s="42">
        <f t="shared" si="0"/>
        <v>0</v>
      </c>
    </row>
    <row r="46" spans="1:15" ht="21" customHeight="1" thickBot="1" x14ac:dyDescent="0.2">
      <c r="A46" s="51"/>
      <c r="B46" s="52"/>
      <c r="C46" s="44" t="s">
        <v>59</v>
      </c>
      <c r="D46" s="45">
        <f t="shared" ref="D46:I46" si="14">SUM(D44:D45)</f>
        <v>48</v>
      </c>
      <c r="E46" s="45">
        <f t="shared" si="14"/>
        <v>71</v>
      </c>
      <c r="F46" s="45">
        <f t="shared" si="14"/>
        <v>61</v>
      </c>
      <c r="G46" s="45">
        <f t="shared" si="14"/>
        <v>51</v>
      </c>
      <c r="H46" s="45">
        <f t="shared" si="14"/>
        <v>93</v>
      </c>
      <c r="I46" s="45">
        <f t="shared" si="14"/>
        <v>43</v>
      </c>
      <c r="J46" s="195"/>
      <c r="K46" s="138"/>
      <c r="L46" s="195"/>
      <c r="M46" s="138"/>
      <c r="N46" s="195"/>
      <c r="O46" s="46">
        <f t="shared" si="0"/>
        <v>367</v>
      </c>
    </row>
    <row r="47" spans="1:15" ht="21" customHeight="1" thickBot="1" x14ac:dyDescent="0.2">
      <c r="A47" s="53" t="s">
        <v>65</v>
      </c>
      <c r="B47" s="54"/>
      <c r="C47" s="55"/>
      <c r="D47" s="56">
        <f>SUM(D22,D31,D40,D43,D46)</f>
        <v>3757</v>
      </c>
      <c r="E47" s="57">
        <f>SUM(E22,E31,E40,E43,E46)</f>
        <v>6870</v>
      </c>
      <c r="F47" s="57">
        <f t="shared" ref="F47:I47" si="15">SUM(F22,F31,F40,F43,F46)</f>
        <v>2329</v>
      </c>
      <c r="G47" s="57">
        <f t="shared" si="15"/>
        <v>6758</v>
      </c>
      <c r="H47" s="57">
        <f t="shared" si="15"/>
        <v>5705</v>
      </c>
      <c r="I47" s="57">
        <f t="shared" si="15"/>
        <v>1197</v>
      </c>
      <c r="J47" s="173"/>
      <c r="K47" s="57"/>
      <c r="L47" s="196"/>
      <c r="M47" s="57"/>
      <c r="N47" s="196"/>
      <c r="O47" s="79">
        <f t="shared" si="0"/>
        <v>26616</v>
      </c>
    </row>
    <row r="48" spans="1:15" ht="21" customHeight="1" thickBot="1" x14ac:dyDescent="0.2">
      <c r="A48" s="53" t="s">
        <v>32</v>
      </c>
      <c r="B48" s="54"/>
      <c r="C48" s="55"/>
      <c r="D48" s="56">
        <v>145</v>
      </c>
      <c r="E48" s="57">
        <v>175</v>
      </c>
      <c r="F48" s="57">
        <v>46</v>
      </c>
      <c r="G48" s="57">
        <v>256</v>
      </c>
      <c r="H48" s="57">
        <v>117</v>
      </c>
      <c r="I48" s="57">
        <v>26</v>
      </c>
      <c r="J48" s="173"/>
      <c r="K48" s="57"/>
      <c r="L48" s="196"/>
      <c r="M48" s="57"/>
      <c r="N48" s="196"/>
      <c r="O48" s="46">
        <f t="shared" si="0"/>
        <v>765</v>
      </c>
    </row>
    <row r="49" spans="1:15" ht="21" customHeight="1" thickBot="1" x14ac:dyDescent="0.2">
      <c r="A49" s="53" t="s">
        <v>66</v>
      </c>
      <c r="B49" s="54"/>
      <c r="C49" s="55"/>
      <c r="D49" s="56">
        <f>SUM(D47:D48)</f>
        <v>3902</v>
      </c>
      <c r="E49" s="57">
        <f t="shared" ref="E49:I49" si="16">SUM(E47:E48)</f>
        <v>7045</v>
      </c>
      <c r="F49" s="57">
        <f t="shared" si="16"/>
        <v>2375</v>
      </c>
      <c r="G49" s="57">
        <f t="shared" si="16"/>
        <v>7014</v>
      </c>
      <c r="H49" s="57">
        <f t="shared" si="16"/>
        <v>5822</v>
      </c>
      <c r="I49" s="57">
        <f t="shared" si="16"/>
        <v>1223</v>
      </c>
      <c r="J49" s="173"/>
      <c r="K49" s="57"/>
      <c r="L49" s="196"/>
      <c r="M49" s="57"/>
      <c r="N49" s="196"/>
      <c r="O49" s="79">
        <f t="shared" si="0"/>
        <v>27381</v>
      </c>
    </row>
    <row r="50" spans="1:15" ht="21" customHeight="1" x14ac:dyDescent="0.15">
      <c r="A50" s="58" t="s">
        <v>34</v>
      </c>
      <c r="B50" s="59" t="s">
        <v>67</v>
      </c>
      <c r="C50" s="60" t="s">
        <v>68</v>
      </c>
      <c r="D50" s="61">
        <v>2423</v>
      </c>
      <c r="E50" s="62">
        <v>4385</v>
      </c>
      <c r="F50" s="62">
        <v>1492</v>
      </c>
      <c r="G50" s="62">
        <v>4588</v>
      </c>
      <c r="H50" s="62">
        <v>3766</v>
      </c>
      <c r="I50" s="62">
        <v>541</v>
      </c>
      <c r="J50" s="174"/>
      <c r="K50" s="62"/>
      <c r="L50" s="201"/>
      <c r="M50" s="62"/>
      <c r="N50" s="201"/>
      <c r="O50" s="178">
        <f t="shared" si="0"/>
        <v>17195</v>
      </c>
    </row>
    <row r="51" spans="1:15" ht="21" customHeight="1" x14ac:dyDescent="0.15">
      <c r="A51" s="18"/>
      <c r="B51" s="50"/>
      <c r="C51" s="39" t="s">
        <v>69</v>
      </c>
      <c r="D51" s="40">
        <v>2150</v>
      </c>
      <c r="E51" s="41">
        <v>3150</v>
      </c>
      <c r="F51" s="41">
        <v>1475</v>
      </c>
      <c r="G51" s="41">
        <v>3432</v>
      </c>
      <c r="H51" s="41">
        <v>1278</v>
      </c>
      <c r="I51" s="41">
        <v>861</v>
      </c>
      <c r="J51" s="101"/>
      <c r="K51" s="41"/>
      <c r="L51" s="171"/>
      <c r="M51" s="41"/>
      <c r="N51" s="171"/>
      <c r="O51" s="178">
        <f t="shared" si="0"/>
        <v>12346</v>
      </c>
    </row>
    <row r="52" spans="1:15" ht="21" customHeight="1" x14ac:dyDescent="0.15">
      <c r="A52" s="18"/>
      <c r="B52" s="50"/>
      <c r="C52" s="39" t="s">
        <v>59</v>
      </c>
      <c r="D52" s="40">
        <f t="shared" ref="D52:I52" si="17">SUM(D50:D51)</f>
        <v>4573</v>
      </c>
      <c r="E52" s="40">
        <f t="shared" si="17"/>
        <v>7535</v>
      </c>
      <c r="F52" s="40">
        <f t="shared" si="17"/>
        <v>2967</v>
      </c>
      <c r="G52" s="40">
        <f t="shared" si="17"/>
        <v>8020</v>
      </c>
      <c r="H52" s="40">
        <f t="shared" si="17"/>
        <v>5044</v>
      </c>
      <c r="I52" s="40">
        <f t="shared" si="17"/>
        <v>1402</v>
      </c>
      <c r="J52" s="171"/>
      <c r="K52" s="41"/>
      <c r="L52" s="171"/>
      <c r="M52" s="41"/>
      <c r="N52" s="171"/>
      <c r="O52" s="178">
        <f t="shared" si="0"/>
        <v>29541</v>
      </c>
    </row>
    <row r="53" spans="1:15" ht="21" customHeight="1" x14ac:dyDescent="0.15">
      <c r="A53" s="18"/>
      <c r="B53" s="63" t="s">
        <v>38</v>
      </c>
      <c r="C53" s="64"/>
      <c r="D53" s="40">
        <v>21</v>
      </c>
      <c r="E53" s="41">
        <v>31</v>
      </c>
      <c r="F53" s="41">
        <v>11</v>
      </c>
      <c r="G53" s="41">
        <v>42</v>
      </c>
      <c r="H53" s="41">
        <v>17</v>
      </c>
      <c r="I53" s="41">
        <v>5</v>
      </c>
      <c r="J53" s="101"/>
      <c r="K53" s="41"/>
      <c r="L53" s="171"/>
      <c r="M53" s="41"/>
      <c r="N53" s="171"/>
      <c r="O53" s="178">
        <f t="shared" si="0"/>
        <v>127</v>
      </c>
    </row>
    <row r="54" spans="1:15" ht="21" customHeight="1" thickBot="1" x14ac:dyDescent="0.2">
      <c r="A54" s="65"/>
      <c r="B54" s="66" t="s">
        <v>39</v>
      </c>
      <c r="C54" s="67"/>
      <c r="D54" s="68" t="s">
        <v>40</v>
      </c>
      <c r="E54" s="69" t="s">
        <v>40</v>
      </c>
      <c r="F54" s="69" t="s">
        <v>40</v>
      </c>
      <c r="G54" s="69" t="s">
        <v>40</v>
      </c>
      <c r="H54" s="69" t="s">
        <v>40</v>
      </c>
      <c r="I54" s="69" t="s">
        <v>40</v>
      </c>
      <c r="J54" s="175"/>
      <c r="K54" s="135"/>
      <c r="L54" s="199"/>
      <c r="M54" s="135"/>
      <c r="N54" s="199"/>
      <c r="O54" s="70" t="s">
        <v>40</v>
      </c>
    </row>
    <row r="55" spans="1:15" ht="21" customHeight="1" thickBot="1" x14ac:dyDescent="0.2">
      <c r="A55" s="71" t="s">
        <v>103</v>
      </c>
      <c r="B55" s="72"/>
      <c r="C55" s="73"/>
      <c r="D55" s="56">
        <f t="shared" ref="D55:I55" si="18">SUM(D52:D54)</f>
        <v>4594</v>
      </c>
      <c r="E55" s="56">
        <f t="shared" si="18"/>
        <v>7566</v>
      </c>
      <c r="F55" s="57">
        <f t="shared" si="18"/>
        <v>2978</v>
      </c>
      <c r="G55" s="57">
        <f t="shared" si="18"/>
        <v>8062</v>
      </c>
      <c r="H55" s="57">
        <f t="shared" si="18"/>
        <v>5061</v>
      </c>
      <c r="I55" s="57">
        <f t="shared" si="18"/>
        <v>1407</v>
      </c>
      <c r="J55" s="173"/>
      <c r="K55" s="57"/>
      <c r="L55" s="196"/>
      <c r="M55" s="57"/>
      <c r="N55" s="196"/>
      <c r="O55" s="79">
        <f t="shared" si="0"/>
        <v>29668</v>
      </c>
    </row>
    <row r="56" spans="1:15" ht="23.25" customHeight="1" thickBot="1" x14ac:dyDescent="0.2">
      <c r="A56" s="74" t="s">
        <v>42</v>
      </c>
      <c r="B56" s="75"/>
      <c r="C56" s="76"/>
      <c r="D56" s="77">
        <f>SUM(D49+D55:D55)</f>
        <v>8496</v>
      </c>
      <c r="E56" s="78">
        <f>SUM(E49+E55)</f>
        <v>14611</v>
      </c>
      <c r="F56" s="78">
        <f>SUM(F49+F55)</f>
        <v>5353</v>
      </c>
      <c r="G56" s="78">
        <f>SUM(G49+G55)</f>
        <v>15076</v>
      </c>
      <c r="H56" s="78">
        <f>SUM(H55+H49)</f>
        <v>10883</v>
      </c>
      <c r="I56" s="78">
        <f>SUM(I49+I55:I55)</f>
        <v>2630</v>
      </c>
      <c r="J56" s="120"/>
      <c r="K56" s="78"/>
      <c r="L56" s="203"/>
      <c r="M56" s="78"/>
      <c r="N56" s="203"/>
      <c r="O56" s="79">
        <f t="shared" si="0"/>
        <v>57049</v>
      </c>
    </row>
    <row r="59" spans="1:15" ht="18.75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8.75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62538-9CE6-4C36-A672-3C3604403F73}">
  <sheetPr>
    <tabColor rgb="FF3AE667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80"/>
      <c r="B4" s="80"/>
      <c r="C4" s="80"/>
      <c r="D4" s="80"/>
      <c r="E4" s="80"/>
      <c r="F4" s="81"/>
      <c r="G4" s="1" t="s">
        <v>43</v>
      </c>
    </row>
    <row r="5" spans="1:15" ht="15" customHeight="1" x14ac:dyDescent="0.15">
      <c r="A5" s="6"/>
      <c r="B5" s="6"/>
      <c r="C5" s="6"/>
      <c r="D5" s="6"/>
      <c r="E5" s="6"/>
      <c r="O5" s="82"/>
    </row>
    <row r="6" spans="1:15" ht="15" customHeight="1" thickBot="1" x14ac:dyDescent="0.2">
      <c r="O6" s="83"/>
    </row>
    <row r="7" spans="1:15" ht="48" customHeight="1" x14ac:dyDescent="0.15">
      <c r="A7" s="11" t="s">
        <v>3</v>
      </c>
      <c r="B7" s="12"/>
      <c r="C7" s="13"/>
      <c r="D7" s="84" t="s">
        <v>44</v>
      </c>
      <c r="E7" s="85" t="s">
        <v>45</v>
      </c>
      <c r="F7" s="16" t="s">
        <v>46</v>
      </c>
      <c r="G7" s="16" t="s">
        <v>47</v>
      </c>
      <c r="H7" s="16" t="s">
        <v>48</v>
      </c>
      <c r="I7" s="16" t="s">
        <v>49</v>
      </c>
      <c r="J7" s="16" t="s">
        <v>50</v>
      </c>
      <c r="K7" s="16" t="s">
        <v>51</v>
      </c>
      <c r="L7" s="16"/>
      <c r="M7" s="16"/>
      <c r="N7" s="16"/>
      <c r="O7" s="86" t="s">
        <v>52</v>
      </c>
    </row>
    <row r="8" spans="1:15" x14ac:dyDescent="0.15">
      <c r="A8" s="18" t="s">
        <v>53</v>
      </c>
      <c r="B8" s="19" t="s">
        <v>54</v>
      </c>
      <c r="C8" s="20" t="s">
        <v>55</v>
      </c>
      <c r="D8" s="87"/>
      <c r="E8" s="88"/>
      <c r="F8" s="89"/>
      <c r="G8" s="89"/>
      <c r="H8" s="89"/>
      <c r="I8" s="89"/>
      <c r="J8" s="89"/>
      <c r="K8" s="89"/>
      <c r="L8" s="90"/>
      <c r="M8" s="90"/>
      <c r="N8" s="89"/>
      <c r="O8" s="91"/>
    </row>
    <row r="9" spans="1:15" x14ac:dyDescent="0.15">
      <c r="A9" s="18"/>
      <c r="B9" s="19"/>
      <c r="C9" s="20"/>
      <c r="D9" s="87"/>
      <c r="E9" s="88"/>
      <c r="F9" s="89"/>
      <c r="G9" s="89"/>
      <c r="H9" s="89"/>
      <c r="I9" s="89"/>
      <c r="J9" s="89"/>
      <c r="K9" s="89"/>
      <c r="L9" s="90"/>
      <c r="M9" s="90"/>
      <c r="N9" s="89"/>
      <c r="O9" s="91"/>
    </row>
    <row r="10" spans="1:15" ht="18.75" customHeight="1" thickBot="1" x14ac:dyDescent="0.2">
      <c r="A10" s="25"/>
      <c r="B10" s="26"/>
      <c r="C10" s="27"/>
      <c r="D10" s="87"/>
      <c r="E10" s="88"/>
      <c r="F10" s="92"/>
      <c r="G10" s="92"/>
      <c r="H10" s="92"/>
      <c r="I10" s="92"/>
      <c r="J10" s="92"/>
      <c r="K10" s="92"/>
      <c r="L10" s="93"/>
      <c r="M10" s="93"/>
      <c r="N10" s="92"/>
      <c r="O10" s="94"/>
    </row>
    <row r="11" spans="1:15" ht="21" customHeight="1" x14ac:dyDescent="0.15">
      <c r="A11" s="32" t="s">
        <v>19</v>
      </c>
      <c r="B11" s="33" t="s">
        <v>56</v>
      </c>
      <c r="C11" s="34" t="s">
        <v>57</v>
      </c>
      <c r="D11" s="95">
        <f>東津軽郡!O11</f>
        <v>451</v>
      </c>
      <c r="E11" s="96">
        <f>西津軽郡!O11</f>
        <v>443</v>
      </c>
      <c r="F11" s="96">
        <f>中津軽郡!O11</f>
        <v>27</v>
      </c>
      <c r="G11" s="96">
        <f>南津軽郡!O11</f>
        <v>450</v>
      </c>
      <c r="H11" s="97">
        <f>北津軽郡!O11</f>
        <v>825</v>
      </c>
      <c r="I11" s="96">
        <f>上北郡!O11</f>
        <v>3235</v>
      </c>
      <c r="J11" s="96">
        <f>下北郡!O11</f>
        <v>342</v>
      </c>
      <c r="K11" s="96">
        <f>三戸郡!O11</f>
        <v>1534</v>
      </c>
      <c r="L11" s="96"/>
      <c r="M11" s="96"/>
      <c r="N11" s="98"/>
      <c r="O11" s="99">
        <f>SUM(D11:N11)</f>
        <v>7307</v>
      </c>
    </row>
    <row r="12" spans="1:15" ht="21" customHeight="1" x14ac:dyDescent="0.15">
      <c r="A12" s="38"/>
      <c r="B12" s="19"/>
      <c r="C12" s="39" t="s">
        <v>58</v>
      </c>
      <c r="D12" s="100">
        <f>東津軽郡!O12</f>
        <v>45</v>
      </c>
      <c r="E12" s="41">
        <f>西津軽郡!O12</f>
        <v>41</v>
      </c>
      <c r="F12" s="41">
        <f>中津軽郡!O12</f>
        <v>1</v>
      </c>
      <c r="G12" s="41">
        <f>南津軽郡!O12</f>
        <v>186</v>
      </c>
      <c r="H12" s="101">
        <f>北津軽郡!O12</f>
        <v>168</v>
      </c>
      <c r="I12" s="41">
        <f>上北郡!O12</f>
        <v>623</v>
      </c>
      <c r="J12" s="41">
        <f>下北郡!O12</f>
        <v>78</v>
      </c>
      <c r="K12" s="41">
        <f>三戸郡!O12</f>
        <v>500</v>
      </c>
      <c r="L12" s="41"/>
      <c r="M12" s="41"/>
      <c r="N12" s="102"/>
      <c r="O12" s="42">
        <f>SUM(D12:N12)</f>
        <v>1642</v>
      </c>
    </row>
    <row r="13" spans="1:15" ht="21" customHeight="1" x14ac:dyDescent="0.15">
      <c r="A13" s="38"/>
      <c r="B13" s="19"/>
      <c r="C13" s="39" t="s">
        <v>59</v>
      </c>
      <c r="D13" s="100">
        <f>東津軽郡!O13</f>
        <v>496</v>
      </c>
      <c r="E13" s="41">
        <f>西津軽郡!O13</f>
        <v>484</v>
      </c>
      <c r="F13" s="41">
        <f>中津軽郡!O13</f>
        <v>28</v>
      </c>
      <c r="G13" s="41">
        <f>南津軽郡!O13</f>
        <v>636</v>
      </c>
      <c r="H13" s="101">
        <f>北津軽郡!O13</f>
        <v>993</v>
      </c>
      <c r="I13" s="41">
        <f>上北郡!O13</f>
        <v>3858</v>
      </c>
      <c r="J13" s="41">
        <f>下北郡!O13</f>
        <v>420</v>
      </c>
      <c r="K13" s="41">
        <f>三戸郡!O13</f>
        <v>2034</v>
      </c>
      <c r="L13" s="41"/>
      <c r="M13" s="41"/>
      <c r="N13" s="102"/>
      <c r="O13" s="42">
        <f>SUM(D13:K13)</f>
        <v>8949</v>
      </c>
    </row>
    <row r="14" spans="1:15" ht="21" customHeight="1" x14ac:dyDescent="0.15">
      <c r="A14" s="38"/>
      <c r="B14" s="19" t="s">
        <v>60</v>
      </c>
      <c r="C14" s="39" t="s">
        <v>57</v>
      </c>
      <c r="D14" s="100">
        <f>東津軽郡!O14</f>
        <v>882</v>
      </c>
      <c r="E14" s="41">
        <f>西津軽郡!O14</f>
        <v>511</v>
      </c>
      <c r="F14" s="41">
        <f>中津軽郡!O14</f>
        <v>58</v>
      </c>
      <c r="G14" s="41">
        <f>南津軽郡!O14</f>
        <v>1148</v>
      </c>
      <c r="H14" s="101">
        <f>北津軽郡!O14</f>
        <v>1444</v>
      </c>
      <c r="I14" s="41">
        <f>上北郡!O14</f>
        <v>4629</v>
      </c>
      <c r="J14" s="41">
        <f>下北郡!O14</f>
        <v>478</v>
      </c>
      <c r="K14" s="41">
        <f>三戸郡!O14</f>
        <v>2417</v>
      </c>
      <c r="L14" s="41"/>
      <c r="M14" s="41"/>
      <c r="N14" s="102"/>
      <c r="O14" s="42">
        <f>SUM(D14:N14)</f>
        <v>11567</v>
      </c>
    </row>
    <row r="15" spans="1:15" ht="21" customHeight="1" x14ac:dyDescent="0.15">
      <c r="A15" s="38"/>
      <c r="B15" s="19"/>
      <c r="C15" s="39" t="s">
        <v>58</v>
      </c>
      <c r="D15" s="100">
        <f>東津軽郡!O15</f>
        <v>2</v>
      </c>
      <c r="E15" s="41">
        <f>西津軽郡!O15</f>
        <v>6</v>
      </c>
      <c r="F15" s="41">
        <f>中津軽郡!O15</f>
        <v>4</v>
      </c>
      <c r="G15" s="41">
        <f>南津軽郡!O15</f>
        <v>24</v>
      </c>
      <c r="H15" s="101">
        <f>北津軽郡!O15</f>
        <v>26</v>
      </c>
      <c r="I15" s="41">
        <f>上北郡!O15</f>
        <v>54</v>
      </c>
      <c r="J15" s="41">
        <f>下北郡!O15</f>
        <v>4</v>
      </c>
      <c r="K15" s="41">
        <f>三戸郡!O15</f>
        <v>52</v>
      </c>
      <c r="L15" s="41"/>
      <c r="M15" s="41"/>
      <c r="N15" s="102"/>
      <c r="O15" s="42">
        <f>SUM(D15:N15)</f>
        <v>172</v>
      </c>
    </row>
    <row r="16" spans="1:15" ht="21" customHeight="1" x14ac:dyDescent="0.15">
      <c r="A16" s="38"/>
      <c r="B16" s="19"/>
      <c r="C16" s="39" t="s">
        <v>59</v>
      </c>
      <c r="D16" s="100">
        <f>東津軽郡!O16</f>
        <v>884</v>
      </c>
      <c r="E16" s="41">
        <f>西津軽郡!O16</f>
        <v>517</v>
      </c>
      <c r="F16" s="41">
        <f>中津軽郡!O16</f>
        <v>62</v>
      </c>
      <c r="G16" s="41">
        <f>南津軽郡!O16</f>
        <v>1172</v>
      </c>
      <c r="H16" s="101">
        <f>北津軽郡!O16</f>
        <v>1470</v>
      </c>
      <c r="I16" s="41">
        <f>上北郡!O16</f>
        <v>4683</v>
      </c>
      <c r="J16" s="41">
        <f>下北郡!O16</f>
        <v>482</v>
      </c>
      <c r="K16" s="41">
        <f>三戸郡!O16</f>
        <v>2469</v>
      </c>
      <c r="L16" s="41"/>
      <c r="M16" s="41"/>
      <c r="N16" s="102"/>
      <c r="O16" s="42">
        <f>SUM(O14:O15)</f>
        <v>11739</v>
      </c>
    </row>
    <row r="17" spans="1:15" ht="21" customHeight="1" x14ac:dyDescent="0.15">
      <c r="A17" s="38"/>
      <c r="B17" s="19" t="s">
        <v>61</v>
      </c>
      <c r="C17" s="39" t="s">
        <v>57</v>
      </c>
      <c r="D17" s="100">
        <f>東津軽郡!O17</f>
        <v>4</v>
      </c>
      <c r="E17" s="41">
        <f>西津軽郡!O17</f>
        <v>2</v>
      </c>
      <c r="F17" s="41">
        <f>中津軽郡!O17</f>
        <v>0</v>
      </c>
      <c r="G17" s="41">
        <f>南津軽郡!O17</f>
        <v>0</v>
      </c>
      <c r="H17" s="101">
        <f>北津軽郡!O17</f>
        <v>3</v>
      </c>
      <c r="I17" s="41">
        <f>上北郡!O17</f>
        <v>24</v>
      </c>
      <c r="J17" s="41">
        <f>下北郡!O17</f>
        <v>0</v>
      </c>
      <c r="K17" s="41">
        <f>三戸郡!O17</f>
        <v>12</v>
      </c>
      <c r="L17" s="41"/>
      <c r="M17" s="41"/>
      <c r="N17" s="102"/>
      <c r="O17" s="42">
        <f>SUM(D17:N17)</f>
        <v>45</v>
      </c>
    </row>
    <row r="18" spans="1:15" ht="21" customHeight="1" x14ac:dyDescent="0.15">
      <c r="A18" s="38"/>
      <c r="B18" s="19"/>
      <c r="C18" s="39" t="s">
        <v>58</v>
      </c>
      <c r="D18" s="100">
        <f>東津軽郡!O18</f>
        <v>9</v>
      </c>
      <c r="E18" s="41">
        <f>西津軽郡!O18</f>
        <v>1</v>
      </c>
      <c r="F18" s="41">
        <f>中津軽郡!O18</f>
        <v>0</v>
      </c>
      <c r="G18" s="41">
        <f>南津軽郡!O18</f>
        <v>18</v>
      </c>
      <c r="H18" s="101">
        <f>北津軽郡!O18</f>
        <v>6</v>
      </c>
      <c r="I18" s="41">
        <f>上北郡!O18</f>
        <v>54</v>
      </c>
      <c r="J18" s="41">
        <f>下北郡!O18</f>
        <v>8</v>
      </c>
      <c r="K18" s="41">
        <f>三戸郡!O18</f>
        <v>37</v>
      </c>
      <c r="L18" s="41"/>
      <c r="M18" s="41"/>
      <c r="N18" s="102"/>
      <c r="O18" s="42">
        <f>SUM(D18:N18)</f>
        <v>133</v>
      </c>
    </row>
    <row r="19" spans="1:15" ht="21" customHeight="1" x14ac:dyDescent="0.15">
      <c r="A19" s="38"/>
      <c r="B19" s="19"/>
      <c r="C19" s="39" t="s">
        <v>59</v>
      </c>
      <c r="D19" s="100">
        <f>東津軽郡!O19</f>
        <v>13</v>
      </c>
      <c r="E19" s="41">
        <f>西津軽郡!O19</f>
        <v>3</v>
      </c>
      <c r="F19" s="41">
        <f>中津軽郡!O19</f>
        <v>0</v>
      </c>
      <c r="G19" s="41">
        <f>南津軽郡!O19</f>
        <v>18</v>
      </c>
      <c r="H19" s="101">
        <f>北津軽郡!O19</f>
        <v>9</v>
      </c>
      <c r="I19" s="41">
        <f>上北郡!O19</f>
        <v>78</v>
      </c>
      <c r="J19" s="41">
        <f>下北郡!O19</f>
        <v>8</v>
      </c>
      <c r="K19" s="41">
        <f>三戸郡!O19</f>
        <v>49</v>
      </c>
      <c r="L19" s="41"/>
      <c r="M19" s="41"/>
      <c r="N19" s="102"/>
      <c r="O19" s="42">
        <f>SUM(O17:O18)</f>
        <v>178</v>
      </c>
    </row>
    <row r="20" spans="1:15" ht="21" customHeight="1" x14ac:dyDescent="0.15">
      <c r="A20" s="38"/>
      <c r="B20" s="19" t="s">
        <v>26</v>
      </c>
      <c r="C20" s="39" t="s">
        <v>57</v>
      </c>
      <c r="D20" s="100">
        <f>東津軽郡!O20</f>
        <v>1337</v>
      </c>
      <c r="E20" s="41">
        <f>西津軽郡!O20</f>
        <v>956</v>
      </c>
      <c r="F20" s="41">
        <f>中津軽郡!O20</f>
        <v>85</v>
      </c>
      <c r="G20" s="41">
        <f>南津軽郡!O20</f>
        <v>1598</v>
      </c>
      <c r="H20" s="101">
        <f>北津軽郡!O20</f>
        <v>2272</v>
      </c>
      <c r="I20" s="41">
        <f>上北郡!O20</f>
        <v>7888</v>
      </c>
      <c r="J20" s="41">
        <f>下北郡!O20</f>
        <v>820</v>
      </c>
      <c r="K20" s="41">
        <f>三戸郡!O20</f>
        <v>3963</v>
      </c>
      <c r="L20" s="40"/>
      <c r="M20" s="40"/>
      <c r="N20" s="40"/>
      <c r="O20" s="42">
        <f>O11+O14+O17</f>
        <v>18919</v>
      </c>
    </row>
    <row r="21" spans="1:15" ht="21" customHeight="1" x14ac:dyDescent="0.15">
      <c r="A21" s="38"/>
      <c r="B21" s="19"/>
      <c r="C21" s="39" t="s">
        <v>58</v>
      </c>
      <c r="D21" s="100">
        <f>東津軽郡!O21</f>
        <v>56</v>
      </c>
      <c r="E21" s="41">
        <f>西津軽郡!O21</f>
        <v>48</v>
      </c>
      <c r="F21" s="41">
        <f>中津軽郡!O21</f>
        <v>5</v>
      </c>
      <c r="G21" s="41">
        <f>南津軽郡!O21</f>
        <v>228</v>
      </c>
      <c r="H21" s="101">
        <f>北津軽郡!O21</f>
        <v>200</v>
      </c>
      <c r="I21" s="41">
        <f>上北郡!O21</f>
        <v>731</v>
      </c>
      <c r="J21" s="41">
        <f>下北郡!O21</f>
        <v>90</v>
      </c>
      <c r="K21" s="41">
        <f>三戸郡!O21</f>
        <v>589</v>
      </c>
      <c r="L21" s="40"/>
      <c r="M21" s="40"/>
      <c r="N21" s="40"/>
      <c r="O21" s="42">
        <f>O12+O15+O18</f>
        <v>1947</v>
      </c>
    </row>
    <row r="22" spans="1:15" ht="21" customHeight="1" thickBot="1" x14ac:dyDescent="0.2">
      <c r="A22" s="43"/>
      <c r="B22" s="26"/>
      <c r="C22" s="44" t="s">
        <v>59</v>
      </c>
      <c r="D22" s="103">
        <f>東津軽郡!O22</f>
        <v>1393</v>
      </c>
      <c r="E22" s="104">
        <f>西津軽郡!O22</f>
        <v>1004</v>
      </c>
      <c r="F22" s="104">
        <f>中津軽郡!O22</f>
        <v>90</v>
      </c>
      <c r="G22" s="104">
        <f>南津軽郡!O22</f>
        <v>1826</v>
      </c>
      <c r="H22" s="105">
        <f>北津軽郡!O22</f>
        <v>2472</v>
      </c>
      <c r="I22" s="104">
        <f>上北郡!O22</f>
        <v>8619</v>
      </c>
      <c r="J22" s="104">
        <f>下北郡!O22</f>
        <v>910</v>
      </c>
      <c r="K22" s="104">
        <f>三戸郡!O22</f>
        <v>4552</v>
      </c>
      <c r="L22" s="104"/>
      <c r="M22" s="104"/>
      <c r="N22" s="106"/>
      <c r="O22" s="107">
        <f>SUM(O20:O21)</f>
        <v>20866</v>
      </c>
    </row>
    <row r="23" spans="1:15" ht="21" customHeight="1" x14ac:dyDescent="0.15">
      <c r="A23" s="32" t="s">
        <v>62</v>
      </c>
      <c r="B23" s="33" t="s">
        <v>56</v>
      </c>
      <c r="C23" s="34" t="s">
        <v>57</v>
      </c>
      <c r="D23" s="95">
        <f>東津軽郡!O23</f>
        <v>17</v>
      </c>
      <c r="E23" s="96">
        <f>西津軽郡!O23</f>
        <v>8</v>
      </c>
      <c r="F23" s="96">
        <f>中津軽郡!O23</f>
        <v>1</v>
      </c>
      <c r="G23" s="96">
        <f>南津軽郡!O23</f>
        <v>10</v>
      </c>
      <c r="H23" s="97">
        <f>北津軽郡!O23</f>
        <v>14</v>
      </c>
      <c r="I23" s="96">
        <f>上北郡!O23</f>
        <v>73</v>
      </c>
      <c r="J23" s="96">
        <f>下北郡!O23</f>
        <v>13</v>
      </c>
      <c r="K23" s="96">
        <f>三戸郡!O23</f>
        <v>9</v>
      </c>
      <c r="L23" s="96"/>
      <c r="M23" s="96"/>
      <c r="N23" s="98"/>
      <c r="O23" s="99">
        <f>SUM(D23:N23)</f>
        <v>145</v>
      </c>
    </row>
    <row r="24" spans="1:15" ht="21" customHeight="1" x14ac:dyDescent="0.15">
      <c r="A24" s="38"/>
      <c r="B24" s="19"/>
      <c r="C24" s="39" t="s">
        <v>58</v>
      </c>
      <c r="D24" s="100">
        <f>東津軽郡!O24</f>
        <v>12</v>
      </c>
      <c r="E24" s="41">
        <f>西津軽郡!O24</f>
        <v>28</v>
      </c>
      <c r="F24" s="41">
        <f>中津軽郡!O24</f>
        <v>0</v>
      </c>
      <c r="G24" s="41">
        <f>南津軽郡!O24</f>
        <v>5</v>
      </c>
      <c r="H24" s="101">
        <f>北津軽郡!O24</f>
        <v>41</v>
      </c>
      <c r="I24" s="41">
        <f>上北郡!O24</f>
        <v>171</v>
      </c>
      <c r="J24" s="41">
        <f>下北郡!O24</f>
        <v>17</v>
      </c>
      <c r="K24" s="41">
        <f>三戸郡!O24</f>
        <v>70</v>
      </c>
      <c r="L24" s="41"/>
      <c r="M24" s="41"/>
      <c r="N24" s="102"/>
      <c r="O24" s="42">
        <f>SUM(D24:N24)</f>
        <v>344</v>
      </c>
    </row>
    <row r="25" spans="1:15" ht="21" customHeight="1" x14ac:dyDescent="0.15">
      <c r="A25" s="38"/>
      <c r="B25" s="19"/>
      <c r="C25" s="39" t="s">
        <v>59</v>
      </c>
      <c r="D25" s="100">
        <f>東津軽郡!O25</f>
        <v>29</v>
      </c>
      <c r="E25" s="41">
        <f>西津軽郡!O25</f>
        <v>36</v>
      </c>
      <c r="F25" s="41">
        <f>中津軽郡!O25</f>
        <v>1</v>
      </c>
      <c r="G25" s="41">
        <f>南津軽郡!O25</f>
        <v>15</v>
      </c>
      <c r="H25" s="101">
        <f>北津軽郡!O25</f>
        <v>55</v>
      </c>
      <c r="I25" s="41">
        <f>上北郡!O25</f>
        <v>244</v>
      </c>
      <c r="J25" s="41">
        <f>下北郡!O25</f>
        <v>30</v>
      </c>
      <c r="K25" s="41">
        <f>三戸郡!O25</f>
        <v>79</v>
      </c>
      <c r="L25" s="41"/>
      <c r="M25" s="41"/>
      <c r="N25" s="102"/>
      <c r="O25" s="42">
        <f>SUM(O23:O24)</f>
        <v>489</v>
      </c>
    </row>
    <row r="26" spans="1:15" ht="21" customHeight="1" x14ac:dyDescent="0.15">
      <c r="A26" s="38"/>
      <c r="B26" s="19" t="s">
        <v>60</v>
      </c>
      <c r="C26" s="39" t="s">
        <v>57</v>
      </c>
      <c r="D26" s="100">
        <f>東津軽郡!O26</f>
        <v>56</v>
      </c>
      <c r="E26" s="41">
        <f>西津軽郡!O26</f>
        <v>52</v>
      </c>
      <c r="F26" s="41">
        <f>中津軽郡!O26</f>
        <v>6</v>
      </c>
      <c r="G26" s="41">
        <f>南津軽郡!O26</f>
        <v>28</v>
      </c>
      <c r="H26" s="101">
        <f>北津軽郡!O26</f>
        <v>21</v>
      </c>
      <c r="I26" s="41">
        <f>上北郡!O26</f>
        <v>185</v>
      </c>
      <c r="J26" s="41">
        <f>下北郡!O26</f>
        <v>15</v>
      </c>
      <c r="K26" s="41">
        <f>三戸郡!O26</f>
        <v>73</v>
      </c>
      <c r="L26" s="41"/>
      <c r="M26" s="41"/>
      <c r="N26" s="102"/>
      <c r="O26" s="42">
        <f>SUM(D26:N26)</f>
        <v>436</v>
      </c>
    </row>
    <row r="27" spans="1:15" ht="21" customHeight="1" x14ac:dyDescent="0.15">
      <c r="A27" s="38"/>
      <c r="B27" s="19"/>
      <c r="C27" s="39" t="s">
        <v>58</v>
      </c>
      <c r="D27" s="100">
        <f>東津軽郡!O27</f>
        <v>5</v>
      </c>
      <c r="E27" s="41">
        <f>西津軽郡!O27</f>
        <v>11</v>
      </c>
      <c r="F27" s="41">
        <f>中津軽郡!O27</f>
        <v>0</v>
      </c>
      <c r="G27" s="41">
        <f>南津軽郡!O27</f>
        <v>0</v>
      </c>
      <c r="H27" s="101">
        <f>北津軽郡!O27</f>
        <v>29</v>
      </c>
      <c r="I27" s="41">
        <f>上北郡!O27</f>
        <v>35</v>
      </c>
      <c r="J27" s="41">
        <f>下北郡!O27</f>
        <v>13</v>
      </c>
      <c r="K27" s="41">
        <f>三戸郡!O27</f>
        <v>24</v>
      </c>
      <c r="L27" s="41"/>
      <c r="M27" s="41"/>
      <c r="N27" s="102"/>
      <c r="O27" s="42">
        <f>SUM(D27:N27)</f>
        <v>117</v>
      </c>
    </row>
    <row r="28" spans="1:15" ht="21" customHeight="1" x14ac:dyDescent="0.15">
      <c r="A28" s="38"/>
      <c r="B28" s="19"/>
      <c r="C28" s="39" t="s">
        <v>59</v>
      </c>
      <c r="D28" s="100">
        <f>東津軽郡!O28</f>
        <v>61</v>
      </c>
      <c r="E28" s="41">
        <f>西津軽郡!O28</f>
        <v>63</v>
      </c>
      <c r="F28" s="41">
        <f>中津軽郡!O28</f>
        <v>6</v>
      </c>
      <c r="G28" s="41">
        <f>南津軽郡!O28</f>
        <v>28</v>
      </c>
      <c r="H28" s="101">
        <f>北津軽郡!O28</f>
        <v>50</v>
      </c>
      <c r="I28" s="41">
        <f>上北郡!O28</f>
        <v>220</v>
      </c>
      <c r="J28" s="41">
        <f>下北郡!O28</f>
        <v>28</v>
      </c>
      <c r="K28" s="41">
        <f>三戸郡!O28</f>
        <v>97</v>
      </c>
      <c r="L28" s="41"/>
      <c r="M28" s="41"/>
      <c r="N28" s="102"/>
      <c r="O28" s="42">
        <f>SUM(O26:O27)</f>
        <v>553</v>
      </c>
    </row>
    <row r="29" spans="1:15" ht="21" customHeight="1" x14ac:dyDescent="0.15">
      <c r="A29" s="38"/>
      <c r="B29" s="19" t="s">
        <v>26</v>
      </c>
      <c r="C29" s="39" t="s">
        <v>57</v>
      </c>
      <c r="D29" s="100">
        <f>東津軽郡!O29</f>
        <v>73</v>
      </c>
      <c r="E29" s="41">
        <f>西津軽郡!O29</f>
        <v>60</v>
      </c>
      <c r="F29" s="41">
        <f>中津軽郡!O29</f>
        <v>7</v>
      </c>
      <c r="G29" s="41">
        <f>南津軽郡!O29</f>
        <v>38</v>
      </c>
      <c r="H29" s="101">
        <f>北津軽郡!O29</f>
        <v>35</v>
      </c>
      <c r="I29" s="41">
        <f>上北郡!O29</f>
        <v>258</v>
      </c>
      <c r="J29" s="41">
        <f>下北郡!O29</f>
        <v>28</v>
      </c>
      <c r="K29" s="41">
        <f>三戸郡!O29</f>
        <v>82</v>
      </c>
      <c r="L29" s="40"/>
      <c r="M29" s="40"/>
      <c r="N29" s="40"/>
      <c r="O29" s="42">
        <f>O23+O26</f>
        <v>581</v>
      </c>
    </row>
    <row r="30" spans="1:15" ht="21" customHeight="1" x14ac:dyDescent="0.15">
      <c r="A30" s="38"/>
      <c r="B30" s="19"/>
      <c r="C30" s="39" t="s">
        <v>58</v>
      </c>
      <c r="D30" s="100">
        <f>東津軽郡!O30</f>
        <v>17</v>
      </c>
      <c r="E30" s="41">
        <f>西津軽郡!O30</f>
        <v>39</v>
      </c>
      <c r="F30" s="41">
        <f>中津軽郡!O30</f>
        <v>0</v>
      </c>
      <c r="G30" s="41">
        <f>南津軽郡!O30</f>
        <v>5</v>
      </c>
      <c r="H30" s="101">
        <f>北津軽郡!O30</f>
        <v>70</v>
      </c>
      <c r="I30" s="41">
        <f>上北郡!O30</f>
        <v>206</v>
      </c>
      <c r="J30" s="41">
        <f>下北郡!O30</f>
        <v>30</v>
      </c>
      <c r="K30" s="41">
        <f>三戸郡!O30</f>
        <v>94</v>
      </c>
      <c r="L30" s="40"/>
      <c r="M30" s="40"/>
      <c r="N30" s="40"/>
      <c r="O30" s="42">
        <f>O24+O27</f>
        <v>461</v>
      </c>
    </row>
    <row r="31" spans="1:15" ht="21" customHeight="1" thickBot="1" x14ac:dyDescent="0.2">
      <c r="A31" s="43"/>
      <c r="B31" s="26"/>
      <c r="C31" s="44" t="s">
        <v>59</v>
      </c>
      <c r="D31" s="103">
        <f>東津軽郡!O31</f>
        <v>90</v>
      </c>
      <c r="E31" s="104">
        <f>西津軽郡!O31</f>
        <v>99</v>
      </c>
      <c r="F31" s="104">
        <f>中津軽郡!O31</f>
        <v>7</v>
      </c>
      <c r="G31" s="104">
        <f>南津軽郡!O31</f>
        <v>43</v>
      </c>
      <c r="H31" s="105">
        <f>北津軽郡!O31</f>
        <v>105</v>
      </c>
      <c r="I31" s="104">
        <f>上北郡!O31</f>
        <v>464</v>
      </c>
      <c r="J31" s="104">
        <f>下北郡!O31</f>
        <v>58</v>
      </c>
      <c r="K31" s="104">
        <f>三戸郡!O31</f>
        <v>176</v>
      </c>
      <c r="L31" s="104"/>
      <c r="M31" s="104"/>
      <c r="N31" s="106"/>
      <c r="O31" s="107">
        <f>SUM(O29:O30)</f>
        <v>1042</v>
      </c>
    </row>
    <row r="32" spans="1:15" ht="21" customHeight="1" x14ac:dyDescent="0.15">
      <c r="A32" s="32" t="s">
        <v>28</v>
      </c>
      <c r="B32" s="33" t="s">
        <v>56</v>
      </c>
      <c r="C32" s="34" t="s">
        <v>57</v>
      </c>
      <c r="D32" s="95">
        <f>東津軽郡!O32</f>
        <v>2714</v>
      </c>
      <c r="E32" s="96">
        <f>西津軽郡!O32</f>
        <v>1972</v>
      </c>
      <c r="F32" s="96">
        <f>中津軽郡!O32</f>
        <v>193</v>
      </c>
      <c r="G32" s="96">
        <f>南津軽郡!O32</f>
        <v>4140</v>
      </c>
      <c r="H32" s="97">
        <f>北津軽郡!O32</f>
        <v>4769</v>
      </c>
      <c r="I32" s="96">
        <f>上北郡!O32</f>
        <v>16821</v>
      </c>
      <c r="J32" s="96">
        <f>下北郡!O32</f>
        <v>2340</v>
      </c>
      <c r="K32" s="96">
        <f>三戸郡!O32</f>
        <v>9348</v>
      </c>
      <c r="L32" s="96"/>
      <c r="M32" s="96"/>
      <c r="N32" s="98"/>
      <c r="O32" s="99">
        <f>SUM(D32:N32)</f>
        <v>42297</v>
      </c>
    </row>
    <row r="33" spans="1:15" ht="21" customHeight="1" x14ac:dyDescent="0.15">
      <c r="A33" s="38"/>
      <c r="B33" s="19"/>
      <c r="C33" s="39" t="s">
        <v>58</v>
      </c>
      <c r="D33" s="100">
        <f>東津軽郡!O33</f>
        <v>12</v>
      </c>
      <c r="E33" s="41">
        <f>西津軽郡!O33</f>
        <v>4</v>
      </c>
      <c r="F33" s="41">
        <f>中津軽郡!O33</f>
        <v>0</v>
      </c>
      <c r="G33" s="41">
        <f>南津軽郡!O33</f>
        <v>9</v>
      </c>
      <c r="H33" s="101">
        <f>北津軽郡!O33</f>
        <v>14</v>
      </c>
      <c r="I33" s="41">
        <f>上北郡!O33</f>
        <v>73</v>
      </c>
      <c r="J33" s="41">
        <f>下北郡!O33</f>
        <v>32</v>
      </c>
      <c r="K33" s="41">
        <f>三戸郡!O33</f>
        <v>20</v>
      </c>
      <c r="L33" s="41"/>
      <c r="M33" s="41"/>
      <c r="N33" s="102"/>
      <c r="O33" s="42">
        <f>SUM(D33:N33)</f>
        <v>164</v>
      </c>
    </row>
    <row r="34" spans="1:15" ht="21" customHeight="1" x14ac:dyDescent="0.15">
      <c r="A34" s="38"/>
      <c r="B34" s="19"/>
      <c r="C34" s="39" t="s">
        <v>59</v>
      </c>
      <c r="D34" s="100">
        <f>東津軽郡!O34</f>
        <v>2726</v>
      </c>
      <c r="E34" s="41">
        <f>西津軽郡!O34</f>
        <v>1976</v>
      </c>
      <c r="F34" s="41">
        <f>中津軽郡!O34</f>
        <v>193</v>
      </c>
      <c r="G34" s="41">
        <f>南津軽郡!O34</f>
        <v>4149</v>
      </c>
      <c r="H34" s="101">
        <f>北津軽郡!O34</f>
        <v>4783</v>
      </c>
      <c r="I34" s="41">
        <f>上北郡!O34</f>
        <v>16894</v>
      </c>
      <c r="J34" s="41">
        <f>下北郡!O34</f>
        <v>2372</v>
      </c>
      <c r="K34" s="41">
        <f>三戸郡!O34</f>
        <v>9368</v>
      </c>
      <c r="L34" s="41"/>
      <c r="M34" s="41"/>
      <c r="N34" s="102"/>
      <c r="O34" s="42">
        <f>SUM(O32:O33)</f>
        <v>42461</v>
      </c>
    </row>
    <row r="35" spans="1:15" ht="21" customHeight="1" x14ac:dyDescent="0.15">
      <c r="A35" s="38"/>
      <c r="B35" s="19" t="s">
        <v>60</v>
      </c>
      <c r="C35" s="39" t="s">
        <v>57</v>
      </c>
      <c r="D35" s="100">
        <f>東津軽郡!O35</f>
        <v>3022</v>
      </c>
      <c r="E35" s="41">
        <f>西津軽郡!O35</f>
        <v>2552</v>
      </c>
      <c r="F35" s="41">
        <f>中津軽郡!O35</f>
        <v>182</v>
      </c>
      <c r="G35" s="41">
        <f>南津軽郡!O35</f>
        <v>4586</v>
      </c>
      <c r="H35" s="101">
        <f>北津軽郡!O35</f>
        <v>4900</v>
      </c>
      <c r="I35" s="41">
        <f>上北郡!O35</f>
        <v>18171</v>
      </c>
      <c r="J35" s="41">
        <f>下北郡!O35</f>
        <v>2780</v>
      </c>
      <c r="K35" s="41">
        <f>三戸郡!O35</f>
        <v>11164</v>
      </c>
      <c r="L35" s="41"/>
      <c r="M35" s="41"/>
      <c r="N35" s="102"/>
      <c r="O35" s="42">
        <f>SUM(D35:N35)</f>
        <v>47357</v>
      </c>
    </row>
    <row r="36" spans="1:15" ht="21" customHeight="1" x14ac:dyDescent="0.15">
      <c r="A36" s="38"/>
      <c r="B36" s="19"/>
      <c r="C36" s="39" t="s">
        <v>58</v>
      </c>
      <c r="D36" s="100">
        <f>東津軽郡!O36</f>
        <v>5</v>
      </c>
      <c r="E36" s="41">
        <f>西津軽郡!O36</f>
        <v>9</v>
      </c>
      <c r="F36" s="41">
        <f>中津軽郡!O36</f>
        <v>0</v>
      </c>
      <c r="G36" s="41">
        <f>南津軽郡!O36</f>
        <v>12</v>
      </c>
      <c r="H36" s="101">
        <f>北津軽郡!O36</f>
        <v>17</v>
      </c>
      <c r="I36" s="41">
        <f>上北郡!O36</f>
        <v>104</v>
      </c>
      <c r="J36" s="41">
        <f>下北郡!O36</f>
        <v>14</v>
      </c>
      <c r="K36" s="41">
        <f>三戸郡!O36</f>
        <v>43</v>
      </c>
      <c r="L36" s="41"/>
      <c r="M36" s="41"/>
      <c r="N36" s="102"/>
      <c r="O36" s="42">
        <f>SUM(D36:N36)</f>
        <v>204</v>
      </c>
    </row>
    <row r="37" spans="1:15" ht="21" customHeight="1" x14ac:dyDescent="0.15">
      <c r="A37" s="38"/>
      <c r="B37" s="19"/>
      <c r="C37" s="39" t="s">
        <v>59</v>
      </c>
      <c r="D37" s="100">
        <f>東津軽郡!O37</f>
        <v>3027</v>
      </c>
      <c r="E37" s="41">
        <f>西津軽郡!O37</f>
        <v>2561</v>
      </c>
      <c r="F37" s="41">
        <f>中津軽郡!O37</f>
        <v>182</v>
      </c>
      <c r="G37" s="41">
        <f>南津軽郡!O37</f>
        <v>4598</v>
      </c>
      <c r="H37" s="101">
        <f>北津軽郡!O37</f>
        <v>4917</v>
      </c>
      <c r="I37" s="41">
        <f>上北郡!O37</f>
        <v>18275</v>
      </c>
      <c r="J37" s="41">
        <f>下北郡!O37</f>
        <v>2794</v>
      </c>
      <c r="K37" s="41">
        <f>三戸郡!O37</f>
        <v>11207</v>
      </c>
      <c r="L37" s="41"/>
      <c r="M37" s="41"/>
      <c r="N37" s="102"/>
      <c r="O37" s="42">
        <f>SUM(O35:O36)</f>
        <v>47561</v>
      </c>
    </row>
    <row r="38" spans="1:15" ht="21" customHeight="1" x14ac:dyDescent="0.15">
      <c r="A38" s="38"/>
      <c r="B38" s="19" t="s">
        <v>26</v>
      </c>
      <c r="C38" s="39" t="s">
        <v>57</v>
      </c>
      <c r="D38" s="100">
        <f>東津軽郡!O38</f>
        <v>5736</v>
      </c>
      <c r="E38" s="41">
        <f>西津軽郡!O38</f>
        <v>4524</v>
      </c>
      <c r="F38" s="41">
        <f>中津軽郡!O38</f>
        <v>375</v>
      </c>
      <c r="G38" s="41">
        <f>南津軽郡!O38</f>
        <v>8726</v>
      </c>
      <c r="H38" s="101">
        <f>北津軽郡!O38</f>
        <v>9669</v>
      </c>
      <c r="I38" s="41">
        <f>上北郡!O38</f>
        <v>34992</v>
      </c>
      <c r="J38" s="41">
        <f>下北郡!O38</f>
        <v>5120</v>
      </c>
      <c r="K38" s="41">
        <f>三戸郡!O38</f>
        <v>20512</v>
      </c>
      <c r="L38" s="40"/>
      <c r="M38" s="40"/>
      <c r="N38" s="40"/>
      <c r="O38" s="42">
        <f>O32+O35</f>
        <v>89654</v>
      </c>
    </row>
    <row r="39" spans="1:15" ht="21" customHeight="1" x14ac:dyDescent="0.15">
      <c r="A39" s="38"/>
      <c r="B39" s="19"/>
      <c r="C39" s="39" t="s">
        <v>58</v>
      </c>
      <c r="D39" s="103">
        <f>東津軽郡!O39</f>
        <v>17</v>
      </c>
      <c r="E39" s="41">
        <f>西津軽郡!O39</f>
        <v>13</v>
      </c>
      <c r="F39" s="41">
        <f>中津軽郡!O39</f>
        <v>0</v>
      </c>
      <c r="G39" s="41">
        <f>南津軽郡!O39</f>
        <v>21</v>
      </c>
      <c r="H39" s="101">
        <f>北津軽郡!O39</f>
        <v>31</v>
      </c>
      <c r="I39" s="41">
        <f>上北郡!O39</f>
        <v>177</v>
      </c>
      <c r="J39" s="41">
        <f>下北郡!O39</f>
        <v>46</v>
      </c>
      <c r="K39" s="41">
        <f>三戸郡!O39</f>
        <v>63</v>
      </c>
      <c r="L39" s="40"/>
      <c r="M39" s="40"/>
      <c r="N39" s="40"/>
      <c r="O39" s="42">
        <f>O33+O36</f>
        <v>368</v>
      </c>
    </row>
    <row r="40" spans="1:15" ht="21" customHeight="1" thickBot="1" x14ac:dyDescent="0.2">
      <c r="A40" s="43"/>
      <c r="B40" s="26"/>
      <c r="C40" s="44" t="s">
        <v>59</v>
      </c>
      <c r="D40" s="103">
        <f>東津軽郡!O40</f>
        <v>5753</v>
      </c>
      <c r="E40" s="104">
        <f>西津軽郡!O40</f>
        <v>4537</v>
      </c>
      <c r="F40" s="104">
        <f>中津軽郡!O40</f>
        <v>375</v>
      </c>
      <c r="G40" s="104">
        <f>南津軽郡!O40</f>
        <v>8747</v>
      </c>
      <c r="H40" s="105">
        <f>北津軽郡!O40</f>
        <v>9700</v>
      </c>
      <c r="I40" s="104">
        <f>上北郡!O40</f>
        <v>35169</v>
      </c>
      <c r="J40" s="104">
        <f>下北郡!O40</f>
        <v>5166</v>
      </c>
      <c r="K40" s="104">
        <f>三戸郡!O40</f>
        <v>20575</v>
      </c>
      <c r="L40" s="104"/>
      <c r="M40" s="104"/>
      <c r="N40" s="106"/>
      <c r="O40" s="107">
        <f>SUM(O38:O39)</f>
        <v>90022</v>
      </c>
    </row>
    <row r="41" spans="1:15" ht="21" customHeight="1" x14ac:dyDescent="0.15">
      <c r="A41" s="47" t="s">
        <v>63</v>
      </c>
      <c r="B41" s="48"/>
      <c r="C41" s="34" t="s">
        <v>57</v>
      </c>
      <c r="D41" s="95">
        <f>東津軽郡!O41</f>
        <v>307</v>
      </c>
      <c r="E41" s="96">
        <f>西津軽郡!O41</f>
        <v>258</v>
      </c>
      <c r="F41" s="96">
        <f>中津軽郡!O41</f>
        <v>21</v>
      </c>
      <c r="G41" s="96">
        <f>南津軽郡!O41</f>
        <v>325</v>
      </c>
      <c r="H41" s="97">
        <f>北津軽郡!O41</f>
        <v>392</v>
      </c>
      <c r="I41" s="96">
        <f>上北郡!O41</f>
        <v>1308</v>
      </c>
      <c r="J41" s="96">
        <f>下北郡!O41</f>
        <v>305</v>
      </c>
      <c r="K41" s="96">
        <f>三戸郡!O41</f>
        <v>723</v>
      </c>
      <c r="L41" s="96"/>
      <c r="M41" s="96"/>
      <c r="N41" s="98"/>
      <c r="O41" s="99">
        <f>SUM(D41:N41)</f>
        <v>3639</v>
      </c>
    </row>
    <row r="42" spans="1:15" ht="21" customHeight="1" x14ac:dyDescent="0.15">
      <c r="A42" s="49"/>
      <c r="B42" s="50"/>
      <c r="C42" s="39" t="s">
        <v>58</v>
      </c>
      <c r="D42" s="100">
        <f>東津軽郡!O42</f>
        <v>20</v>
      </c>
      <c r="E42" s="41">
        <f>西津軽郡!O42</f>
        <v>41</v>
      </c>
      <c r="F42" s="41">
        <f>中津軽郡!O42</f>
        <v>0</v>
      </c>
      <c r="G42" s="41">
        <f>南津軽郡!O42</f>
        <v>79</v>
      </c>
      <c r="H42" s="101">
        <f>北津軽郡!O42</f>
        <v>92</v>
      </c>
      <c r="I42" s="41">
        <f>上北郡!O42</f>
        <v>357</v>
      </c>
      <c r="J42" s="41">
        <f>下北郡!O42</f>
        <v>4</v>
      </c>
      <c r="K42" s="41">
        <f>三戸郡!O42</f>
        <v>223</v>
      </c>
      <c r="L42" s="41"/>
      <c r="M42" s="41"/>
      <c r="N42" s="102"/>
      <c r="O42" s="42">
        <f>SUM(D42:N42)</f>
        <v>816</v>
      </c>
    </row>
    <row r="43" spans="1:15" ht="21" customHeight="1" thickBot="1" x14ac:dyDescent="0.2">
      <c r="A43" s="51"/>
      <c r="B43" s="52"/>
      <c r="C43" s="44" t="s">
        <v>59</v>
      </c>
      <c r="D43" s="103">
        <f>東津軽郡!O43</f>
        <v>327</v>
      </c>
      <c r="E43" s="104">
        <f>西津軽郡!O43</f>
        <v>299</v>
      </c>
      <c r="F43" s="104">
        <f>中津軽郡!O43</f>
        <v>21</v>
      </c>
      <c r="G43" s="104">
        <f>南津軽郡!O43</f>
        <v>404</v>
      </c>
      <c r="H43" s="105">
        <f>北津軽郡!O43</f>
        <v>484</v>
      </c>
      <c r="I43" s="104">
        <f>上北郡!O43</f>
        <v>1665</v>
      </c>
      <c r="J43" s="104">
        <f>下北郡!O43</f>
        <v>309</v>
      </c>
      <c r="K43" s="104">
        <f>三戸郡!O43</f>
        <v>946</v>
      </c>
      <c r="L43" s="104"/>
      <c r="M43" s="104"/>
      <c r="N43" s="106"/>
      <c r="O43" s="107">
        <f>SUM(O41:O42)</f>
        <v>4455</v>
      </c>
    </row>
    <row r="44" spans="1:15" ht="21" customHeight="1" x14ac:dyDescent="0.15">
      <c r="A44" s="47" t="s">
        <v>64</v>
      </c>
      <c r="B44" s="48"/>
      <c r="C44" s="34" t="s">
        <v>57</v>
      </c>
      <c r="D44" s="95">
        <f>東津軽郡!O44</f>
        <v>199</v>
      </c>
      <c r="E44" s="96">
        <f>西津軽郡!O44</f>
        <v>165</v>
      </c>
      <c r="F44" s="96">
        <f>中津軽郡!O44</f>
        <v>23</v>
      </c>
      <c r="G44" s="96">
        <f>南津軽郡!O44</f>
        <v>249</v>
      </c>
      <c r="H44" s="97">
        <f>北津軽郡!O44</f>
        <v>351</v>
      </c>
      <c r="I44" s="96">
        <f>上北郡!O44</f>
        <v>1055</v>
      </c>
      <c r="J44" s="96">
        <f>下北郡!O44</f>
        <v>135</v>
      </c>
      <c r="K44" s="96">
        <f>三戸郡!O44</f>
        <v>367</v>
      </c>
      <c r="L44" s="96"/>
      <c r="M44" s="96"/>
      <c r="N44" s="98"/>
      <c r="O44" s="99">
        <f>SUM(D44:N44)</f>
        <v>2544</v>
      </c>
    </row>
    <row r="45" spans="1:15" ht="21" customHeight="1" x14ac:dyDescent="0.15">
      <c r="A45" s="49"/>
      <c r="B45" s="50"/>
      <c r="C45" s="39" t="s">
        <v>58</v>
      </c>
      <c r="D45" s="100">
        <f>東津軽郡!O45</f>
        <v>0</v>
      </c>
      <c r="E45" s="41">
        <f>西津軽郡!O45</f>
        <v>0</v>
      </c>
      <c r="F45" s="41">
        <f>中津軽郡!O45</f>
        <v>0</v>
      </c>
      <c r="G45" s="41">
        <f>南津軽郡!O45</f>
        <v>0</v>
      </c>
      <c r="H45" s="101">
        <f>北津軽郡!O45</f>
        <v>0</v>
      </c>
      <c r="I45" s="41">
        <f>上北郡!O45</f>
        <v>2</v>
      </c>
      <c r="J45" s="41">
        <f>下北郡!O45</f>
        <v>0</v>
      </c>
      <c r="K45" s="41">
        <f>三戸郡!O45</f>
        <v>0</v>
      </c>
      <c r="L45" s="41"/>
      <c r="M45" s="41"/>
      <c r="N45" s="102"/>
      <c r="O45" s="42">
        <f>SUM(D45:N45)</f>
        <v>2</v>
      </c>
    </row>
    <row r="46" spans="1:15" ht="21" customHeight="1" thickBot="1" x14ac:dyDescent="0.2">
      <c r="A46" s="51"/>
      <c r="B46" s="52"/>
      <c r="C46" s="44" t="s">
        <v>59</v>
      </c>
      <c r="D46" s="103">
        <f>東津軽郡!O46</f>
        <v>199</v>
      </c>
      <c r="E46" s="104">
        <f>西津軽郡!O46</f>
        <v>165</v>
      </c>
      <c r="F46" s="104">
        <f>中津軽郡!O46</f>
        <v>23</v>
      </c>
      <c r="G46" s="104">
        <f>南津軽郡!O46</f>
        <v>249</v>
      </c>
      <c r="H46" s="105">
        <f>北津軽郡!O46</f>
        <v>351</v>
      </c>
      <c r="I46" s="104">
        <f>上北郡!O46</f>
        <v>1057</v>
      </c>
      <c r="J46" s="104">
        <f>下北郡!O46</f>
        <v>135</v>
      </c>
      <c r="K46" s="104">
        <f>三戸郡!O46</f>
        <v>367</v>
      </c>
      <c r="L46" s="104"/>
      <c r="M46" s="104"/>
      <c r="N46" s="106"/>
      <c r="O46" s="107">
        <f>SUM(O44:O45)</f>
        <v>2546</v>
      </c>
    </row>
    <row r="47" spans="1:15" ht="21" customHeight="1" thickBot="1" x14ac:dyDescent="0.2">
      <c r="A47" s="53" t="s">
        <v>65</v>
      </c>
      <c r="B47" s="54"/>
      <c r="C47" s="55"/>
      <c r="D47" s="108">
        <f>東津軽郡!O47</f>
        <v>7762</v>
      </c>
      <c r="E47" s="96">
        <f>西津軽郡!O47</f>
        <v>6104</v>
      </c>
      <c r="F47" s="96">
        <f>中津軽郡!O47</f>
        <v>516</v>
      </c>
      <c r="G47" s="96">
        <f>南津軽郡!O47</f>
        <v>11269</v>
      </c>
      <c r="H47" s="97">
        <f>北津軽郡!O47</f>
        <v>13112</v>
      </c>
      <c r="I47" s="96">
        <f>上北郡!O47</f>
        <v>46974</v>
      </c>
      <c r="J47" s="96">
        <f>下北郡!O47</f>
        <v>6578</v>
      </c>
      <c r="K47" s="96">
        <f>三戸郡!O47</f>
        <v>26616</v>
      </c>
      <c r="L47" s="96"/>
      <c r="M47" s="96"/>
      <c r="N47" s="109"/>
      <c r="O47" s="79">
        <f>SUM(D47:N47)</f>
        <v>118931</v>
      </c>
    </row>
    <row r="48" spans="1:15" ht="21" customHeight="1" thickBot="1" x14ac:dyDescent="0.2">
      <c r="A48" s="53" t="s">
        <v>32</v>
      </c>
      <c r="B48" s="54"/>
      <c r="C48" s="55"/>
      <c r="D48" s="108">
        <f>東津軽郡!O48</f>
        <v>195</v>
      </c>
      <c r="E48" s="96">
        <f>西津軽郡!O48</f>
        <v>123</v>
      </c>
      <c r="F48" s="96">
        <f>中津軽郡!O48</f>
        <v>7</v>
      </c>
      <c r="G48" s="96">
        <f>南津軽郡!O48</f>
        <v>354</v>
      </c>
      <c r="H48" s="97">
        <f>北津軽郡!O48</f>
        <v>485</v>
      </c>
      <c r="I48" s="96">
        <f>上北郡!O48</f>
        <v>1214</v>
      </c>
      <c r="J48" s="96">
        <f>下北郡!O48</f>
        <v>89</v>
      </c>
      <c r="K48" s="96">
        <f>三戸郡!O48</f>
        <v>765</v>
      </c>
      <c r="L48" s="96"/>
      <c r="M48" s="96"/>
      <c r="N48" s="109"/>
      <c r="O48" s="79">
        <f>SUM(D48:N48)</f>
        <v>3232</v>
      </c>
    </row>
    <row r="49" spans="1:15" ht="21" customHeight="1" thickBot="1" x14ac:dyDescent="0.2">
      <c r="A49" s="53" t="s">
        <v>66</v>
      </c>
      <c r="B49" s="54"/>
      <c r="C49" s="55"/>
      <c r="D49" s="108">
        <f>東津軽郡!O49</f>
        <v>7957</v>
      </c>
      <c r="E49" s="96">
        <f>西津軽郡!O49</f>
        <v>6227</v>
      </c>
      <c r="F49" s="96">
        <f>中津軽郡!O49</f>
        <v>523</v>
      </c>
      <c r="G49" s="96">
        <f>南津軽郡!O49</f>
        <v>11623</v>
      </c>
      <c r="H49" s="97">
        <f>北津軽郡!O49</f>
        <v>13597</v>
      </c>
      <c r="I49" s="96">
        <f>上北郡!O49</f>
        <v>48188</v>
      </c>
      <c r="J49" s="96">
        <f>下北郡!O49</f>
        <v>6667</v>
      </c>
      <c r="K49" s="96">
        <f>三戸郡!O49</f>
        <v>27381</v>
      </c>
      <c r="L49" s="96"/>
      <c r="M49" s="96"/>
      <c r="N49" s="109"/>
      <c r="O49" s="79">
        <f>SUM(D49:N49)</f>
        <v>122163</v>
      </c>
    </row>
    <row r="50" spans="1:15" ht="21" customHeight="1" x14ac:dyDescent="0.15">
      <c r="A50" s="110" t="s">
        <v>34</v>
      </c>
      <c r="B50" s="48" t="s">
        <v>67</v>
      </c>
      <c r="C50" s="34" t="s">
        <v>68</v>
      </c>
      <c r="D50" s="95">
        <f>東津軽郡!O50</f>
        <v>4770</v>
      </c>
      <c r="E50" s="96">
        <f>西津軽郡!O50</f>
        <v>4169</v>
      </c>
      <c r="F50" s="96">
        <f>中津軽郡!O50</f>
        <v>343</v>
      </c>
      <c r="G50" s="96">
        <f>南津軽郡!O50</f>
        <v>9114</v>
      </c>
      <c r="H50" s="97">
        <f>北津軽郡!O50</f>
        <v>10350</v>
      </c>
      <c r="I50" s="96">
        <f>上北郡!O50</f>
        <v>23829</v>
      </c>
      <c r="J50" s="96">
        <f>下北郡!O50</f>
        <v>2948</v>
      </c>
      <c r="K50" s="96">
        <f>三戸郡!O50</f>
        <v>17195</v>
      </c>
      <c r="L50" s="96"/>
      <c r="M50" s="96"/>
      <c r="N50" s="98"/>
      <c r="O50" s="99">
        <f>SUM(D50:N50)</f>
        <v>72718</v>
      </c>
    </row>
    <row r="51" spans="1:15" ht="21" customHeight="1" x14ac:dyDescent="0.15">
      <c r="A51" s="18"/>
      <c r="B51" s="50"/>
      <c r="C51" s="39" t="s">
        <v>69</v>
      </c>
      <c r="D51" s="111">
        <f>東津軽郡!O51</f>
        <v>2825</v>
      </c>
      <c r="E51" s="41">
        <f>西津軽郡!O51</f>
        <v>3120</v>
      </c>
      <c r="F51" s="41">
        <f>中津軽郡!O51</f>
        <v>289</v>
      </c>
      <c r="G51" s="41">
        <f>南津軽郡!O51</f>
        <v>4508</v>
      </c>
      <c r="H51" s="101">
        <f>北津軽郡!O51</f>
        <v>6910</v>
      </c>
      <c r="I51" s="41">
        <f>上北郡!O51</f>
        <v>13310</v>
      </c>
      <c r="J51" s="41">
        <f>下北郡!O51</f>
        <v>2388</v>
      </c>
      <c r="K51" s="41">
        <f>三戸郡!O51</f>
        <v>12346</v>
      </c>
      <c r="L51" s="41"/>
      <c r="M51" s="41"/>
      <c r="N51" s="102"/>
      <c r="O51" s="42">
        <f>SUM(D51:N51)</f>
        <v>45696</v>
      </c>
    </row>
    <row r="52" spans="1:15" ht="21" customHeight="1" x14ac:dyDescent="0.15">
      <c r="A52" s="18"/>
      <c r="B52" s="50"/>
      <c r="C52" s="39" t="s">
        <v>59</v>
      </c>
      <c r="D52" s="100">
        <f>東津軽郡!O52</f>
        <v>7595</v>
      </c>
      <c r="E52" s="41">
        <f>西津軽郡!O52</f>
        <v>7289</v>
      </c>
      <c r="F52" s="41">
        <f>中津軽郡!O52</f>
        <v>632</v>
      </c>
      <c r="G52" s="41">
        <f>南津軽郡!O52</f>
        <v>13622</v>
      </c>
      <c r="H52" s="101">
        <f>北津軽郡!O52</f>
        <v>17260</v>
      </c>
      <c r="I52" s="41">
        <f>上北郡!O52</f>
        <v>37139</v>
      </c>
      <c r="J52" s="41">
        <f>下北郡!O52</f>
        <v>5336</v>
      </c>
      <c r="K52" s="41">
        <f>三戸郡!O52</f>
        <v>29541</v>
      </c>
      <c r="L52" s="41"/>
      <c r="M52" s="41"/>
      <c r="N52" s="102"/>
      <c r="O52" s="42">
        <f>SUM(O50:O51)</f>
        <v>118414</v>
      </c>
    </row>
    <row r="53" spans="1:15" ht="21" customHeight="1" x14ac:dyDescent="0.15">
      <c r="A53" s="18"/>
      <c r="B53" s="63" t="s">
        <v>38</v>
      </c>
      <c r="C53" s="64"/>
      <c r="D53" s="103">
        <f>東津軽郡!O53</f>
        <v>49</v>
      </c>
      <c r="E53" s="41">
        <f>西津軽郡!O53</f>
        <v>55</v>
      </c>
      <c r="F53" s="41">
        <f>中津軽郡!O53</f>
        <v>5</v>
      </c>
      <c r="G53" s="41">
        <f>南津軽郡!O53</f>
        <v>65</v>
      </c>
      <c r="H53" s="101">
        <f>北津軽郡!O53</f>
        <v>88</v>
      </c>
      <c r="I53" s="41">
        <f>上北郡!O53</f>
        <v>192</v>
      </c>
      <c r="J53" s="41">
        <f>下北郡!O53</f>
        <v>23</v>
      </c>
      <c r="K53" s="41">
        <f>三戸郡!O53</f>
        <v>127</v>
      </c>
      <c r="L53" s="41"/>
      <c r="M53" s="41"/>
      <c r="N53" s="102"/>
      <c r="O53" s="42">
        <f>SUM(D53:N53)</f>
        <v>604</v>
      </c>
    </row>
    <row r="54" spans="1:15" ht="21" customHeight="1" thickBot="1" x14ac:dyDescent="0.2">
      <c r="A54" s="25"/>
      <c r="B54" s="112" t="s">
        <v>39</v>
      </c>
      <c r="C54" s="113"/>
      <c r="D54" s="114" t="str">
        <f>東津軽郡!O54</f>
        <v>-</v>
      </c>
      <c r="E54" s="115" t="s">
        <v>40</v>
      </c>
      <c r="F54" s="115" t="s">
        <v>40</v>
      </c>
      <c r="G54" s="116" t="str">
        <f>南津軽郡!O54</f>
        <v>-</v>
      </c>
      <c r="H54" s="117" t="str">
        <f>北津軽郡!O54</f>
        <v>-</v>
      </c>
      <c r="I54" s="116" t="str">
        <f>上北郡!O54</f>
        <v>-</v>
      </c>
      <c r="J54" s="116" t="str">
        <f>下北郡!O54</f>
        <v>-</v>
      </c>
      <c r="K54" s="116" t="str">
        <f>三戸郡!O54</f>
        <v>-</v>
      </c>
      <c r="L54" s="104"/>
      <c r="M54" s="104"/>
      <c r="N54" s="106"/>
      <c r="O54" s="118" t="s">
        <v>40</v>
      </c>
    </row>
    <row r="55" spans="1:15" ht="21" customHeight="1" thickBot="1" x14ac:dyDescent="0.2">
      <c r="A55" s="71" t="s">
        <v>41</v>
      </c>
      <c r="B55" s="72"/>
      <c r="C55" s="73"/>
      <c r="D55" s="108">
        <f>東津軽郡!O55</f>
        <v>7644</v>
      </c>
      <c r="E55" s="96">
        <f>西津軽郡!O55</f>
        <v>7344</v>
      </c>
      <c r="F55" s="96">
        <f>中津軽郡!O55</f>
        <v>637</v>
      </c>
      <c r="G55" s="96">
        <f>南津軽郡!O55</f>
        <v>13687</v>
      </c>
      <c r="H55" s="97">
        <f>北津軽郡!O55</f>
        <v>17348</v>
      </c>
      <c r="I55" s="96">
        <f>上北郡!O55</f>
        <v>37331</v>
      </c>
      <c r="J55" s="96">
        <f>下北郡!O55</f>
        <v>5359</v>
      </c>
      <c r="K55" s="96">
        <f>三戸郡!O55</f>
        <v>29668</v>
      </c>
      <c r="L55" s="96"/>
      <c r="M55" s="96"/>
      <c r="N55" s="109"/>
      <c r="O55" s="79">
        <f>SUM(O52:O54)</f>
        <v>119018</v>
      </c>
    </row>
    <row r="56" spans="1:15" ht="23.25" customHeight="1" thickBot="1" x14ac:dyDescent="0.2">
      <c r="A56" s="74" t="s">
        <v>42</v>
      </c>
      <c r="B56" s="75"/>
      <c r="C56" s="76"/>
      <c r="D56" s="119">
        <f>東津軽郡!O56</f>
        <v>15601</v>
      </c>
      <c r="E56" s="78">
        <f>西津軽郡!O56</f>
        <v>13571</v>
      </c>
      <c r="F56" s="78">
        <f>中津軽郡!O56</f>
        <v>1160</v>
      </c>
      <c r="G56" s="78">
        <f>南津軽郡!O56</f>
        <v>25310</v>
      </c>
      <c r="H56" s="120">
        <f>北津軽郡!O56</f>
        <v>30945</v>
      </c>
      <c r="I56" s="78">
        <f>上北郡!O56</f>
        <v>85519</v>
      </c>
      <c r="J56" s="78">
        <f>下北郡!O56</f>
        <v>12026</v>
      </c>
      <c r="K56" s="78">
        <f>三戸郡!O56</f>
        <v>57049</v>
      </c>
      <c r="L56" s="78"/>
      <c r="M56" s="78"/>
      <c r="N56" s="121"/>
      <c r="O56" s="79">
        <f>SUM(D56:N56)</f>
        <v>241181</v>
      </c>
    </row>
    <row r="59" spans="1:15" ht="18.75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8.75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0D14-5F2A-4C56-B2A5-1213FFEBE12B}">
  <sheetPr>
    <tabColor rgb="FF3AE667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80"/>
      <c r="B4" s="80"/>
      <c r="C4" s="80"/>
      <c r="D4" s="80"/>
      <c r="E4" s="80"/>
      <c r="F4" s="81"/>
      <c r="G4" s="1" t="s">
        <v>70</v>
      </c>
    </row>
    <row r="5" spans="1:15" ht="15" customHeight="1" x14ac:dyDescent="0.15">
      <c r="A5" s="6"/>
      <c r="B5" s="6"/>
      <c r="C5" s="6"/>
      <c r="D5" s="6"/>
      <c r="E5" s="6"/>
      <c r="O5" s="82"/>
    </row>
    <row r="6" spans="1:15" ht="15" customHeight="1" thickBot="1" x14ac:dyDescent="0.2">
      <c r="O6" s="83"/>
    </row>
    <row r="7" spans="1:15" ht="48" customHeight="1" x14ac:dyDescent="0.15">
      <c r="A7" s="11" t="s">
        <v>3</v>
      </c>
      <c r="B7" s="12"/>
      <c r="C7" s="13"/>
      <c r="D7" s="84" t="s">
        <v>44</v>
      </c>
      <c r="E7" s="16" t="s">
        <v>45</v>
      </c>
      <c r="F7" s="16" t="s">
        <v>46</v>
      </c>
      <c r="G7" s="16" t="s">
        <v>47</v>
      </c>
      <c r="H7" s="16" t="s">
        <v>48</v>
      </c>
      <c r="I7" s="16" t="s">
        <v>71</v>
      </c>
      <c r="J7" s="122" t="s">
        <v>50</v>
      </c>
      <c r="K7" s="16" t="s">
        <v>72</v>
      </c>
      <c r="L7" s="122" t="s">
        <v>73</v>
      </c>
      <c r="M7" s="16"/>
      <c r="N7" s="123"/>
      <c r="O7" s="86" t="s">
        <v>74</v>
      </c>
    </row>
    <row r="8" spans="1:15" x14ac:dyDescent="0.15">
      <c r="A8" s="18" t="s">
        <v>53</v>
      </c>
      <c r="B8" s="19" t="s">
        <v>54</v>
      </c>
      <c r="C8" s="20" t="s">
        <v>55</v>
      </c>
      <c r="D8" s="124"/>
      <c r="E8" s="89"/>
      <c r="F8" s="89"/>
      <c r="G8" s="89"/>
      <c r="H8" s="89"/>
      <c r="I8" s="89"/>
      <c r="J8" s="125"/>
      <c r="K8" s="89"/>
      <c r="L8" s="125"/>
      <c r="M8" s="90"/>
      <c r="N8" s="126"/>
      <c r="O8" s="91"/>
    </row>
    <row r="9" spans="1:15" x14ac:dyDescent="0.15">
      <c r="A9" s="18"/>
      <c r="B9" s="19"/>
      <c r="C9" s="20"/>
      <c r="D9" s="124"/>
      <c r="E9" s="89"/>
      <c r="F9" s="89"/>
      <c r="G9" s="89"/>
      <c r="H9" s="89"/>
      <c r="I9" s="89"/>
      <c r="J9" s="125"/>
      <c r="K9" s="89"/>
      <c r="L9" s="125"/>
      <c r="M9" s="90"/>
      <c r="N9" s="126"/>
      <c r="O9" s="91"/>
    </row>
    <row r="10" spans="1:15" ht="18.75" customHeight="1" thickBot="1" x14ac:dyDescent="0.2">
      <c r="A10" s="25"/>
      <c r="B10" s="26"/>
      <c r="C10" s="27"/>
      <c r="D10" s="127"/>
      <c r="E10" s="92"/>
      <c r="F10" s="92"/>
      <c r="G10" s="92"/>
      <c r="H10" s="92"/>
      <c r="I10" s="92"/>
      <c r="J10" s="128"/>
      <c r="K10" s="89"/>
      <c r="L10" s="125"/>
      <c r="M10" s="93"/>
      <c r="N10" s="129"/>
      <c r="O10" s="94"/>
    </row>
    <row r="11" spans="1:15" ht="21" customHeight="1" x14ac:dyDescent="0.15">
      <c r="A11" s="32" t="s">
        <v>19</v>
      </c>
      <c r="B11" s="33" t="s">
        <v>56</v>
      </c>
      <c r="C11" s="34" t="s">
        <v>57</v>
      </c>
      <c r="D11" s="95">
        <f>東津軽郡!O11</f>
        <v>451</v>
      </c>
      <c r="E11" s="130">
        <f>西津軽郡!O11</f>
        <v>443</v>
      </c>
      <c r="F11" s="96">
        <f>中津軽郡!O11</f>
        <v>27</v>
      </c>
      <c r="G11" s="96">
        <f>南津軽郡!O11</f>
        <v>450</v>
      </c>
      <c r="H11" s="96">
        <f>北津軽郡!O11</f>
        <v>825</v>
      </c>
      <c r="I11" s="96">
        <f>上北郡!D11+上北郡!E11</f>
        <v>435</v>
      </c>
      <c r="J11" s="96">
        <f>下北郡!O11</f>
        <v>342</v>
      </c>
      <c r="K11" s="96">
        <f t="shared" ref="K11:K56" si="0">SUM(D11:J11)</f>
        <v>2973</v>
      </c>
      <c r="L11" s="97">
        <f>県内10市!D11+県内10市!E11+県内10市!F11+県内10市!G11+県内10市!H11+県内10市!I11+県内10市!J11</f>
        <v>11413</v>
      </c>
      <c r="M11" s="96"/>
      <c r="N11" s="131"/>
      <c r="O11" s="99">
        <f t="shared" ref="O11:O18" si="1">SUM(K11:L11)</f>
        <v>14386</v>
      </c>
    </row>
    <row r="12" spans="1:15" ht="21" customHeight="1" x14ac:dyDescent="0.15">
      <c r="A12" s="38"/>
      <c r="B12" s="19"/>
      <c r="C12" s="39" t="s">
        <v>58</v>
      </c>
      <c r="D12" s="100">
        <f>東津軽郡!O12</f>
        <v>45</v>
      </c>
      <c r="E12" s="40">
        <f>西津軽郡!O12</f>
        <v>41</v>
      </c>
      <c r="F12" s="41">
        <f>中津軽郡!O12</f>
        <v>1</v>
      </c>
      <c r="G12" s="41">
        <f>南津軽郡!O12</f>
        <v>186</v>
      </c>
      <c r="H12" s="41">
        <f>北津軽郡!O12</f>
        <v>168</v>
      </c>
      <c r="I12" s="41">
        <f>上北郡!D12+上北郡!E12</f>
        <v>74</v>
      </c>
      <c r="J12" s="41">
        <f>下北郡!O12</f>
        <v>78</v>
      </c>
      <c r="K12" s="41">
        <f t="shared" si="0"/>
        <v>593</v>
      </c>
      <c r="L12" s="41">
        <f>県内10市!D12+県内10市!E12+県内10市!F12+県内10市!G12+県内10市!H12+県内10市!I12+県内10市!J12</f>
        <v>4229</v>
      </c>
      <c r="M12" s="41"/>
      <c r="N12" s="132"/>
      <c r="O12" s="42">
        <f t="shared" si="1"/>
        <v>4822</v>
      </c>
    </row>
    <row r="13" spans="1:15" ht="21" customHeight="1" x14ac:dyDescent="0.15">
      <c r="A13" s="38"/>
      <c r="B13" s="19"/>
      <c r="C13" s="39" t="s">
        <v>59</v>
      </c>
      <c r="D13" s="100">
        <f>東津軽郡!O13</f>
        <v>496</v>
      </c>
      <c r="E13" s="40">
        <f>西津軽郡!O13</f>
        <v>484</v>
      </c>
      <c r="F13" s="41">
        <f>中津軽郡!O13</f>
        <v>28</v>
      </c>
      <c r="G13" s="41">
        <f>南津軽郡!O13</f>
        <v>636</v>
      </c>
      <c r="H13" s="41">
        <f>北津軽郡!O13</f>
        <v>993</v>
      </c>
      <c r="I13" s="41">
        <f>上北郡!D13+上北郡!E13</f>
        <v>509</v>
      </c>
      <c r="J13" s="41">
        <f>下北郡!O13</f>
        <v>420</v>
      </c>
      <c r="K13" s="41">
        <f t="shared" si="0"/>
        <v>3566</v>
      </c>
      <c r="L13" s="41">
        <f>県内10市!D13+県内10市!E13+県内10市!F13+県内10市!G13+県内10市!H13+県内10市!I13+県内10市!J13</f>
        <v>15642</v>
      </c>
      <c r="M13" s="41"/>
      <c r="N13" s="132"/>
      <c r="O13" s="42">
        <f t="shared" si="1"/>
        <v>19208</v>
      </c>
    </row>
    <row r="14" spans="1:15" ht="21" customHeight="1" x14ac:dyDescent="0.15">
      <c r="A14" s="38"/>
      <c r="B14" s="19" t="s">
        <v>60</v>
      </c>
      <c r="C14" s="39" t="s">
        <v>57</v>
      </c>
      <c r="D14" s="100">
        <f>東津軽郡!O14</f>
        <v>882</v>
      </c>
      <c r="E14" s="40">
        <f>西津軽郡!O14</f>
        <v>511</v>
      </c>
      <c r="F14" s="41">
        <f>中津軽郡!O14</f>
        <v>58</v>
      </c>
      <c r="G14" s="41">
        <f>南津軽郡!O14</f>
        <v>1148</v>
      </c>
      <c r="H14" s="41">
        <f>北津軽郡!O14</f>
        <v>1444</v>
      </c>
      <c r="I14" s="41">
        <f>上北郡!D14+上北郡!E14</f>
        <v>525</v>
      </c>
      <c r="J14" s="41">
        <f>下北郡!O14</f>
        <v>478</v>
      </c>
      <c r="K14" s="41">
        <f t="shared" si="0"/>
        <v>5046</v>
      </c>
      <c r="L14" s="41">
        <f>県内10市!D14+県内10市!E14+県内10市!F14+県内10市!G14+県内10市!H14+県内10市!I14+県内10市!J14</f>
        <v>21759</v>
      </c>
      <c r="M14" s="41"/>
      <c r="N14" s="132"/>
      <c r="O14" s="42">
        <f t="shared" si="1"/>
        <v>26805</v>
      </c>
    </row>
    <row r="15" spans="1:15" ht="21" customHeight="1" x14ac:dyDescent="0.15">
      <c r="A15" s="38"/>
      <c r="B15" s="19"/>
      <c r="C15" s="39" t="s">
        <v>58</v>
      </c>
      <c r="D15" s="100">
        <f>東津軽郡!O15</f>
        <v>2</v>
      </c>
      <c r="E15" s="40">
        <f>西津軽郡!O15</f>
        <v>6</v>
      </c>
      <c r="F15" s="41">
        <f>中津軽郡!O15</f>
        <v>4</v>
      </c>
      <c r="G15" s="41">
        <f>南津軽郡!O15</f>
        <v>24</v>
      </c>
      <c r="H15" s="41">
        <f>北津軽郡!O15</f>
        <v>26</v>
      </c>
      <c r="I15" s="41">
        <f>上北郡!D15+上北郡!E15</f>
        <v>1</v>
      </c>
      <c r="J15" s="41">
        <f>下北郡!O15</f>
        <v>4</v>
      </c>
      <c r="K15" s="41">
        <f t="shared" si="0"/>
        <v>67</v>
      </c>
      <c r="L15" s="41">
        <f>県内10市!D15+県内10市!E15+県内10市!F15+県内10市!G15+県内10市!H15+県内10市!I15+県内10市!J15</f>
        <v>354</v>
      </c>
      <c r="M15" s="41"/>
      <c r="N15" s="132"/>
      <c r="O15" s="42">
        <f t="shared" si="1"/>
        <v>421</v>
      </c>
    </row>
    <row r="16" spans="1:15" ht="21" customHeight="1" x14ac:dyDescent="0.15">
      <c r="A16" s="38"/>
      <c r="B16" s="19"/>
      <c r="C16" s="39" t="s">
        <v>59</v>
      </c>
      <c r="D16" s="100">
        <f>東津軽郡!O16</f>
        <v>884</v>
      </c>
      <c r="E16" s="40">
        <f>西津軽郡!O16</f>
        <v>517</v>
      </c>
      <c r="F16" s="41">
        <f>中津軽郡!O16</f>
        <v>62</v>
      </c>
      <c r="G16" s="41">
        <f>南津軽郡!O16</f>
        <v>1172</v>
      </c>
      <c r="H16" s="41">
        <f>北津軽郡!O16</f>
        <v>1470</v>
      </c>
      <c r="I16" s="41">
        <f>上北郡!D16+上北郡!E16</f>
        <v>526</v>
      </c>
      <c r="J16" s="41">
        <f>下北郡!O16</f>
        <v>482</v>
      </c>
      <c r="K16" s="41">
        <f t="shared" si="0"/>
        <v>5113</v>
      </c>
      <c r="L16" s="41">
        <f>県内10市!D16+県内10市!E16+県内10市!F16+県内10市!G16+県内10市!H16+県内10市!I16+県内10市!J16</f>
        <v>22113</v>
      </c>
      <c r="M16" s="41"/>
      <c r="N16" s="132"/>
      <c r="O16" s="42">
        <f t="shared" si="1"/>
        <v>27226</v>
      </c>
    </row>
    <row r="17" spans="1:15" ht="21" customHeight="1" x14ac:dyDescent="0.15">
      <c r="A17" s="38"/>
      <c r="B17" s="19" t="s">
        <v>61</v>
      </c>
      <c r="C17" s="39" t="s">
        <v>57</v>
      </c>
      <c r="D17" s="100">
        <f>東津軽郡!O17</f>
        <v>4</v>
      </c>
      <c r="E17" s="40">
        <f>西津軽郡!O17</f>
        <v>2</v>
      </c>
      <c r="F17" s="41">
        <f>中津軽郡!O17</f>
        <v>0</v>
      </c>
      <c r="G17" s="41">
        <f>南津軽郡!O17</f>
        <v>0</v>
      </c>
      <c r="H17" s="41">
        <f>北津軽郡!O17</f>
        <v>3</v>
      </c>
      <c r="I17" s="41">
        <f>上北郡!D17+上北郡!E17</f>
        <v>5</v>
      </c>
      <c r="J17" s="41">
        <f>下北郡!O17</f>
        <v>0</v>
      </c>
      <c r="K17" s="41">
        <f t="shared" si="0"/>
        <v>14</v>
      </c>
      <c r="L17" s="41">
        <f>県内10市!D17+県内10市!E17+県内10市!F17+県内10市!G17+県内10市!H17+県内10市!I17+県内10市!J17</f>
        <v>94</v>
      </c>
      <c r="M17" s="41"/>
      <c r="N17" s="132"/>
      <c r="O17" s="42">
        <f t="shared" si="1"/>
        <v>108</v>
      </c>
    </row>
    <row r="18" spans="1:15" ht="21" customHeight="1" x14ac:dyDescent="0.15">
      <c r="A18" s="38"/>
      <c r="B18" s="19"/>
      <c r="C18" s="39" t="s">
        <v>58</v>
      </c>
      <c r="D18" s="100">
        <f>東津軽郡!O18</f>
        <v>9</v>
      </c>
      <c r="E18" s="40">
        <f>西津軽郡!O18</f>
        <v>1</v>
      </c>
      <c r="F18" s="41">
        <f>中津軽郡!O18</f>
        <v>0</v>
      </c>
      <c r="G18" s="41">
        <f>南津軽郡!O18</f>
        <v>18</v>
      </c>
      <c r="H18" s="41">
        <f>北津軽郡!O18</f>
        <v>6</v>
      </c>
      <c r="I18" s="41">
        <f>上北郡!D18+上北郡!E18</f>
        <v>3</v>
      </c>
      <c r="J18" s="41">
        <f>下北郡!O18</f>
        <v>8</v>
      </c>
      <c r="K18" s="41">
        <f t="shared" si="0"/>
        <v>45</v>
      </c>
      <c r="L18" s="41">
        <f>県内10市!D18+県内10市!E18+県内10市!F18+県内10市!G18+県内10市!H18+県内10市!I18+県内10市!J18</f>
        <v>274</v>
      </c>
      <c r="M18" s="41"/>
      <c r="N18" s="132"/>
      <c r="O18" s="42">
        <f t="shared" si="1"/>
        <v>319</v>
      </c>
    </row>
    <row r="19" spans="1:15" ht="21" customHeight="1" x14ac:dyDescent="0.15">
      <c r="A19" s="38"/>
      <c r="B19" s="19"/>
      <c r="C19" s="39" t="s">
        <v>59</v>
      </c>
      <c r="D19" s="100">
        <f>東津軽郡!O19</f>
        <v>13</v>
      </c>
      <c r="E19" s="40">
        <f>西津軽郡!O19</f>
        <v>3</v>
      </c>
      <c r="F19" s="41">
        <f>中津軽郡!O19</f>
        <v>0</v>
      </c>
      <c r="G19" s="41">
        <f>南津軽郡!O19</f>
        <v>18</v>
      </c>
      <c r="H19" s="41">
        <f>北津軽郡!O19</f>
        <v>9</v>
      </c>
      <c r="I19" s="41">
        <f>上北郡!D19+上北郡!E19</f>
        <v>8</v>
      </c>
      <c r="J19" s="41">
        <f>下北郡!O19</f>
        <v>8</v>
      </c>
      <c r="K19" s="41">
        <f t="shared" si="0"/>
        <v>59</v>
      </c>
      <c r="L19" s="41">
        <f>県内10市!D19+県内10市!E19+県内10市!F19+県内10市!G19+県内10市!H19+県内10市!I19+県内10市!J19</f>
        <v>368</v>
      </c>
      <c r="M19" s="41"/>
      <c r="N19" s="132"/>
      <c r="O19" s="42">
        <f>SUM(O17:O18)</f>
        <v>427</v>
      </c>
    </row>
    <row r="20" spans="1:15" ht="21" customHeight="1" x14ac:dyDescent="0.15">
      <c r="A20" s="38"/>
      <c r="B20" s="19" t="s">
        <v>26</v>
      </c>
      <c r="C20" s="39" t="s">
        <v>57</v>
      </c>
      <c r="D20" s="100">
        <f>東津軽郡!O20</f>
        <v>1337</v>
      </c>
      <c r="E20" s="40">
        <f>西津軽郡!O20</f>
        <v>956</v>
      </c>
      <c r="F20" s="41">
        <f>中津軽郡!O20</f>
        <v>85</v>
      </c>
      <c r="G20" s="41">
        <f>南津軽郡!O20</f>
        <v>1598</v>
      </c>
      <c r="H20" s="41">
        <f>北津軽郡!O20</f>
        <v>2272</v>
      </c>
      <c r="I20" s="41">
        <f>上北郡!D20+上北郡!E20</f>
        <v>965</v>
      </c>
      <c r="J20" s="41">
        <f>下北郡!O20</f>
        <v>820</v>
      </c>
      <c r="K20" s="41">
        <f t="shared" si="0"/>
        <v>8033</v>
      </c>
      <c r="L20" s="41">
        <f>県内10市!D20+県内10市!E20+県内10市!F20+県内10市!G20+県内10市!H20+県内10市!I20+県内10市!J20</f>
        <v>33266</v>
      </c>
      <c r="M20" s="41"/>
      <c r="N20" s="132"/>
      <c r="O20" s="42">
        <f>O11+O14+O17</f>
        <v>41299</v>
      </c>
    </row>
    <row r="21" spans="1:15" ht="21" customHeight="1" x14ac:dyDescent="0.15">
      <c r="A21" s="38"/>
      <c r="B21" s="19"/>
      <c r="C21" s="39" t="s">
        <v>58</v>
      </c>
      <c r="D21" s="100">
        <f>東津軽郡!O21</f>
        <v>56</v>
      </c>
      <c r="E21" s="40">
        <f>西津軽郡!O21</f>
        <v>48</v>
      </c>
      <c r="F21" s="41">
        <f>中津軽郡!O21</f>
        <v>5</v>
      </c>
      <c r="G21" s="41">
        <f>南津軽郡!O21</f>
        <v>228</v>
      </c>
      <c r="H21" s="41">
        <f>北津軽郡!O21</f>
        <v>200</v>
      </c>
      <c r="I21" s="41">
        <f>上北郡!D21+上北郡!E21</f>
        <v>78</v>
      </c>
      <c r="J21" s="41">
        <f>下北郡!O21</f>
        <v>90</v>
      </c>
      <c r="K21" s="41">
        <f t="shared" si="0"/>
        <v>705</v>
      </c>
      <c r="L21" s="41">
        <f>県内10市!D21+県内10市!E21+県内10市!F21+県内10市!G21+県内10市!H21+県内10市!I21+県内10市!J21</f>
        <v>4857</v>
      </c>
      <c r="M21" s="41"/>
      <c r="N21" s="132"/>
      <c r="O21" s="42">
        <f>O12+O15+O18</f>
        <v>5562</v>
      </c>
    </row>
    <row r="22" spans="1:15" ht="21" customHeight="1" thickBot="1" x14ac:dyDescent="0.2">
      <c r="A22" s="43"/>
      <c r="B22" s="26"/>
      <c r="C22" s="44" t="s">
        <v>59</v>
      </c>
      <c r="D22" s="133">
        <f>東津軽郡!O22</f>
        <v>1393</v>
      </c>
      <c r="E22" s="134">
        <f>西津軽郡!O22</f>
        <v>1004</v>
      </c>
      <c r="F22" s="104">
        <f>中津軽郡!O22</f>
        <v>90</v>
      </c>
      <c r="G22" s="104">
        <f>南津軽郡!O22</f>
        <v>1826</v>
      </c>
      <c r="H22" s="104">
        <f>北津軽郡!O22</f>
        <v>2472</v>
      </c>
      <c r="I22" s="104">
        <f>上北郡!D22+上北郡!E22</f>
        <v>1043</v>
      </c>
      <c r="J22" s="104">
        <f>下北郡!O22</f>
        <v>910</v>
      </c>
      <c r="K22" s="104">
        <f t="shared" si="0"/>
        <v>8738</v>
      </c>
      <c r="L22" s="105">
        <f>県内10市!D22+県内10市!E22+県内10市!F22+県内10市!G22+県内10市!H22+県内10市!I22+県内10市!J22</f>
        <v>38123</v>
      </c>
      <c r="M22" s="135"/>
      <c r="N22" s="136"/>
      <c r="O22" s="107">
        <f t="shared" ref="O22:O28" si="2">SUM(K22:L22)</f>
        <v>46861</v>
      </c>
    </row>
    <row r="23" spans="1:15" ht="21" customHeight="1" x14ac:dyDescent="0.15">
      <c r="A23" s="32" t="s">
        <v>27</v>
      </c>
      <c r="B23" s="33" t="s">
        <v>56</v>
      </c>
      <c r="C23" s="34" t="s">
        <v>57</v>
      </c>
      <c r="D23" s="95">
        <f>東津軽郡!O23</f>
        <v>17</v>
      </c>
      <c r="E23" s="130">
        <f>西津軽郡!O23</f>
        <v>8</v>
      </c>
      <c r="F23" s="96">
        <f>中津軽郡!O23</f>
        <v>1</v>
      </c>
      <c r="G23" s="96">
        <f>南津軽郡!O23</f>
        <v>10</v>
      </c>
      <c r="H23" s="96">
        <f>北津軽郡!O23</f>
        <v>14</v>
      </c>
      <c r="I23" s="96">
        <f>上北郡!D23+上北郡!E23</f>
        <v>10</v>
      </c>
      <c r="J23" s="96">
        <f>下北郡!O23</f>
        <v>13</v>
      </c>
      <c r="K23" s="96">
        <f t="shared" si="0"/>
        <v>73</v>
      </c>
      <c r="L23" s="97">
        <f>県内10市!D23+県内10市!E23+県内10市!F23+県内10市!G23+県内10市!H23+県内10市!I23+県内10市!J23</f>
        <v>134</v>
      </c>
      <c r="M23" s="36"/>
      <c r="N23" s="137"/>
      <c r="O23" s="99">
        <f t="shared" si="2"/>
        <v>207</v>
      </c>
    </row>
    <row r="24" spans="1:15" ht="21" customHeight="1" x14ac:dyDescent="0.15">
      <c r="A24" s="38"/>
      <c r="B24" s="19"/>
      <c r="C24" s="39" t="s">
        <v>58</v>
      </c>
      <c r="D24" s="100">
        <f>東津軽郡!O24</f>
        <v>12</v>
      </c>
      <c r="E24" s="40">
        <f>西津軽郡!O24</f>
        <v>28</v>
      </c>
      <c r="F24" s="41">
        <f>中津軽郡!O24</f>
        <v>0</v>
      </c>
      <c r="G24" s="41">
        <f>南津軽郡!O24</f>
        <v>5</v>
      </c>
      <c r="H24" s="41">
        <f>北津軽郡!O24</f>
        <v>41</v>
      </c>
      <c r="I24" s="41">
        <f>上北郡!D24+上北郡!E24</f>
        <v>12</v>
      </c>
      <c r="J24" s="41">
        <f>下北郡!O24</f>
        <v>17</v>
      </c>
      <c r="K24" s="41">
        <f t="shared" si="0"/>
        <v>115</v>
      </c>
      <c r="L24" s="41">
        <f>県内10市!D24+県内10市!E24+県内10市!F24+県内10市!G24+県内10市!H24+県内10市!I24+県内10市!J24</f>
        <v>577</v>
      </c>
      <c r="M24" s="41"/>
      <c r="N24" s="132"/>
      <c r="O24" s="42">
        <f t="shared" si="2"/>
        <v>692</v>
      </c>
    </row>
    <row r="25" spans="1:15" ht="21" customHeight="1" x14ac:dyDescent="0.15">
      <c r="A25" s="38"/>
      <c r="B25" s="19"/>
      <c r="C25" s="39" t="s">
        <v>59</v>
      </c>
      <c r="D25" s="100">
        <f>東津軽郡!O25</f>
        <v>29</v>
      </c>
      <c r="E25" s="40">
        <f>西津軽郡!O25</f>
        <v>36</v>
      </c>
      <c r="F25" s="41">
        <f>中津軽郡!O25</f>
        <v>1</v>
      </c>
      <c r="G25" s="41">
        <f>南津軽郡!O25</f>
        <v>15</v>
      </c>
      <c r="H25" s="41">
        <f>北津軽郡!O25</f>
        <v>55</v>
      </c>
      <c r="I25" s="41">
        <f>上北郡!D25+上北郡!E25</f>
        <v>22</v>
      </c>
      <c r="J25" s="41">
        <f>下北郡!O25</f>
        <v>30</v>
      </c>
      <c r="K25" s="41">
        <f t="shared" si="0"/>
        <v>188</v>
      </c>
      <c r="L25" s="41">
        <f>県内10市!D25+県内10市!E25+県内10市!F25+県内10市!G25+県内10市!H25+県内10市!I25+県内10市!J25</f>
        <v>711</v>
      </c>
      <c r="M25" s="41"/>
      <c r="N25" s="132"/>
      <c r="O25" s="42">
        <f t="shared" si="2"/>
        <v>899</v>
      </c>
    </row>
    <row r="26" spans="1:15" ht="21" customHeight="1" x14ac:dyDescent="0.15">
      <c r="A26" s="38"/>
      <c r="B26" s="19" t="s">
        <v>60</v>
      </c>
      <c r="C26" s="39" t="s">
        <v>57</v>
      </c>
      <c r="D26" s="100">
        <f>東津軽郡!O26</f>
        <v>56</v>
      </c>
      <c r="E26" s="40">
        <f>西津軽郡!O26</f>
        <v>52</v>
      </c>
      <c r="F26" s="41">
        <f>中津軽郡!O26</f>
        <v>6</v>
      </c>
      <c r="G26" s="41">
        <f>南津軽郡!O26</f>
        <v>28</v>
      </c>
      <c r="H26" s="41">
        <f>北津軽郡!O26</f>
        <v>21</v>
      </c>
      <c r="I26" s="41">
        <f>上北郡!D26+上北郡!E26</f>
        <v>27</v>
      </c>
      <c r="J26" s="41">
        <f>下北郡!O26</f>
        <v>15</v>
      </c>
      <c r="K26" s="41">
        <f t="shared" si="0"/>
        <v>205</v>
      </c>
      <c r="L26" s="41">
        <f>県内10市!D26+県内10市!E26+県内10市!F26+県内10市!G26+県内10市!H26+県内10市!I26+県内10市!J26</f>
        <v>732</v>
      </c>
      <c r="M26" s="41"/>
      <c r="N26" s="132"/>
      <c r="O26" s="42">
        <f t="shared" si="2"/>
        <v>937</v>
      </c>
    </row>
    <row r="27" spans="1:15" ht="21" customHeight="1" x14ac:dyDescent="0.15">
      <c r="A27" s="38"/>
      <c r="B27" s="19"/>
      <c r="C27" s="39" t="s">
        <v>58</v>
      </c>
      <c r="D27" s="100">
        <f>東津軽郡!O27</f>
        <v>5</v>
      </c>
      <c r="E27" s="40">
        <f>西津軽郡!O27</f>
        <v>11</v>
      </c>
      <c r="F27" s="41">
        <f>中津軽郡!O27</f>
        <v>0</v>
      </c>
      <c r="G27" s="41">
        <f>南津軽郡!O27</f>
        <v>0</v>
      </c>
      <c r="H27" s="41">
        <f>北津軽郡!O27</f>
        <v>29</v>
      </c>
      <c r="I27" s="41">
        <f>上北郡!D27+上北郡!E27</f>
        <v>4</v>
      </c>
      <c r="J27" s="41">
        <f>下北郡!O27</f>
        <v>13</v>
      </c>
      <c r="K27" s="41">
        <f t="shared" si="0"/>
        <v>62</v>
      </c>
      <c r="L27" s="41">
        <f>県内10市!D27+県内10市!E27+県内10市!F27+県内10市!G27+県内10市!H27+県内10市!I27+県内10市!J27</f>
        <v>168</v>
      </c>
      <c r="M27" s="41"/>
      <c r="N27" s="132"/>
      <c r="O27" s="42">
        <f t="shared" si="2"/>
        <v>230</v>
      </c>
    </row>
    <row r="28" spans="1:15" ht="21" customHeight="1" x14ac:dyDescent="0.15">
      <c r="A28" s="38"/>
      <c r="B28" s="19"/>
      <c r="C28" s="39" t="s">
        <v>59</v>
      </c>
      <c r="D28" s="100">
        <f>東津軽郡!O28</f>
        <v>61</v>
      </c>
      <c r="E28" s="40">
        <f>西津軽郡!O28</f>
        <v>63</v>
      </c>
      <c r="F28" s="41">
        <f>中津軽郡!O28</f>
        <v>6</v>
      </c>
      <c r="G28" s="41">
        <f>南津軽郡!O28</f>
        <v>28</v>
      </c>
      <c r="H28" s="41">
        <f>北津軽郡!O28</f>
        <v>50</v>
      </c>
      <c r="I28" s="41">
        <f>上北郡!D28+上北郡!E28</f>
        <v>31</v>
      </c>
      <c r="J28" s="41">
        <f>下北郡!O28</f>
        <v>28</v>
      </c>
      <c r="K28" s="41">
        <f t="shared" si="0"/>
        <v>267</v>
      </c>
      <c r="L28" s="41">
        <f>県内10市!D28+県内10市!E28+県内10市!F28+県内10市!G28+県内10市!H28+県内10市!I28+県内10市!J28</f>
        <v>900</v>
      </c>
      <c r="M28" s="41"/>
      <c r="N28" s="132"/>
      <c r="O28" s="42">
        <f t="shared" si="2"/>
        <v>1167</v>
      </c>
    </row>
    <row r="29" spans="1:15" ht="21" customHeight="1" x14ac:dyDescent="0.15">
      <c r="A29" s="38"/>
      <c r="B29" s="19" t="s">
        <v>26</v>
      </c>
      <c r="C29" s="39" t="s">
        <v>57</v>
      </c>
      <c r="D29" s="100">
        <f>東津軽郡!O29</f>
        <v>73</v>
      </c>
      <c r="E29" s="40">
        <f>西津軽郡!O29</f>
        <v>60</v>
      </c>
      <c r="F29" s="41">
        <f>中津軽郡!O29</f>
        <v>7</v>
      </c>
      <c r="G29" s="41">
        <f>南津軽郡!O29</f>
        <v>38</v>
      </c>
      <c r="H29" s="41">
        <f>北津軽郡!O29</f>
        <v>35</v>
      </c>
      <c r="I29" s="41">
        <f>上北郡!D29+上北郡!E29</f>
        <v>37</v>
      </c>
      <c r="J29" s="41">
        <f>下北郡!O29</f>
        <v>28</v>
      </c>
      <c r="K29" s="41">
        <f t="shared" si="0"/>
        <v>278</v>
      </c>
      <c r="L29" s="41">
        <f>県内10市!D29+県内10市!E29+県内10市!F29+県内10市!G29+県内10市!H29+県内10市!I29+県内10市!J29</f>
        <v>866</v>
      </c>
      <c r="M29" s="41"/>
      <c r="N29" s="132"/>
      <c r="O29" s="42">
        <f>O23+O26</f>
        <v>1144</v>
      </c>
    </row>
    <row r="30" spans="1:15" ht="21" customHeight="1" x14ac:dyDescent="0.15">
      <c r="A30" s="38"/>
      <c r="B30" s="19"/>
      <c r="C30" s="39" t="s">
        <v>58</v>
      </c>
      <c r="D30" s="100">
        <f>東津軽郡!O30</f>
        <v>17</v>
      </c>
      <c r="E30" s="40">
        <f>西津軽郡!O30</f>
        <v>39</v>
      </c>
      <c r="F30" s="41">
        <f>中津軽郡!O30</f>
        <v>0</v>
      </c>
      <c r="G30" s="41">
        <f>南津軽郡!O30</f>
        <v>5</v>
      </c>
      <c r="H30" s="41">
        <f>北津軽郡!O30</f>
        <v>70</v>
      </c>
      <c r="I30" s="41">
        <f>上北郡!D30+上北郡!E30</f>
        <v>16</v>
      </c>
      <c r="J30" s="41">
        <f>下北郡!O30</f>
        <v>30</v>
      </c>
      <c r="K30" s="41">
        <f t="shared" si="0"/>
        <v>177</v>
      </c>
      <c r="L30" s="41">
        <f>県内10市!D30+県内10市!E30+県内10市!F30+県内10市!G30+県内10市!H30+県内10市!I30+県内10市!J30</f>
        <v>745</v>
      </c>
      <c r="M30" s="41"/>
      <c r="N30" s="132"/>
      <c r="O30" s="42">
        <f>O24+O27</f>
        <v>922</v>
      </c>
    </row>
    <row r="31" spans="1:15" ht="21" customHeight="1" thickBot="1" x14ac:dyDescent="0.2">
      <c r="A31" s="43"/>
      <c r="B31" s="26"/>
      <c r="C31" s="44" t="s">
        <v>59</v>
      </c>
      <c r="D31" s="133">
        <f>東津軽郡!O31</f>
        <v>90</v>
      </c>
      <c r="E31" s="134">
        <f>西津軽郡!O31</f>
        <v>99</v>
      </c>
      <c r="F31" s="104">
        <f>中津軽郡!O31</f>
        <v>7</v>
      </c>
      <c r="G31" s="104">
        <f>南津軽郡!O31</f>
        <v>43</v>
      </c>
      <c r="H31" s="104">
        <f>北津軽郡!O31</f>
        <v>105</v>
      </c>
      <c r="I31" s="104">
        <f>上北郡!D31+上北郡!E31</f>
        <v>53</v>
      </c>
      <c r="J31" s="104">
        <f>下北郡!O31</f>
        <v>58</v>
      </c>
      <c r="K31" s="104">
        <f t="shared" si="0"/>
        <v>455</v>
      </c>
      <c r="L31" s="105">
        <f>県内10市!D31+県内10市!E31+県内10市!F31+県内10市!G31+県内10市!H31+県内10市!I31+県内10市!J31</f>
        <v>1611</v>
      </c>
      <c r="M31" s="138"/>
      <c r="N31" s="139"/>
      <c r="O31" s="107">
        <f t="shared" ref="O31:O37" si="3">SUM(K31:L31)</f>
        <v>2066</v>
      </c>
    </row>
    <row r="32" spans="1:15" ht="21" customHeight="1" x14ac:dyDescent="0.15">
      <c r="A32" s="32" t="s">
        <v>28</v>
      </c>
      <c r="B32" s="33" t="s">
        <v>56</v>
      </c>
      <c r="C32" s="34" t="s">
        <v>57</v>
      </c>
      <c r="D32" s="95">
        <f>東津軽郡!O32</f>
        <v>2714</v>
      </c>
      <c r="E32" s="130">
        <f>西津軽郡!O32</f>
        <v>1972</v>
      </c>
      <c r="F32" s="96">
        <f>中津軽郡!O32</f>
        <v>193</v>
      </c>
      <c r="G32" s="96">
        <f>南津軽郡!O32</f>
        <v>4140</v>
      </c>
      <c r="H32" s="96">
        <f>北津軽郡!O32</f>
        <v>4769</v>
      </c>
      <c r="I32" s="96">
        <f>上北郡!D32+上北郡!E32</f>
        <v>2525</v>
      </c>
      <c r="J32" s="96">
        <f>下北郡!O32</f>
        <v>2340</v>
      </c>
      <c r="K32" s="96">
        <f t="shared" si="0"/>
        <v>18653</v>
      </c>
      <c r="L32" s="97">
        <f>県内10市!D32+県内10市!E32+県内10市!F32+県内10市!G32+県内10市!H32+県内10市!I32+県内10市!J32</f>
        <v>90698</v>
      </c>
      <c r="M32" s="62"/>
      <c r="N32" s="140"/>
      <c r="O32" s="99">
        <f t="shared" si="3"/>
        <v>109351</v>
      </c>
    </row>
    <row r="33" spans="1:15" ht="21" customHeight="1" x14ac:dyDescent="0.15">
      <c r="A33" s="38"/>
      <c r="B33" s="19"/>
      <c r="C33" s="39" t="s">
        <v>58</v>
      </c>
      <c r="D33" s="100">
        <f>東津軽郡!O33</f>
        <v>12</v>
      </c>
      <c r="E33" s="40">
        <f>西津軽郡!O33</f>
        <v>4</v>
      </c>
      <c r="F33" s="41">
        <f>中津軽郡!O33</f>
        <v>0</v>
      </c>
      <c r="G33" s="41">
        <f>南津軽郡!O33</f>
        <v>9</v>
      </c>
      <c r="H33" s="41">
        <f>北津軽郡!O33</f>
        <v>14</v>
      </c>
      <c r="I33" s="41">
        <f>上北郡!D33+上北郡!E33</f>
        <v>16</v>
      </c>
      <c r="J33" s="41">
        <f>下北郡!O33</f>
        <v>32</v>
      </c>
      <c r="K33" s="41">
        <f t="shared" si="0"/>
        <v>87</v>
      </c>
      <c r="L33" s="41">
        <f>県内10市!D33+県内10市!E33+県内10市!F33+県内10市!G33+県内10市!H33+県内10市!I33+県内10市!J33</f>
        <v>336</v>
      </c>
      <c r="M33" s="41"/>
      <c r="N33" s="132"/>
      <c r="O33" s="42">
        <f t="shared" si="3"/>
        <v>423</v>
      </c>
    </row>
    <row r="34" spans="1:15" ht="21" customHeight="1" x14ac:dyDescent="0.15">
      <c r="A34" s="38"/>
      <c r="B34" s="19"/>
      <c r="C34" s="39" t="s">
        <v>59</v>
      </c>
      <c r="D34" s="133">
        <f>東津軽郡!O34</f>
        <v>2726</v>
      </c>
      <c r="E34" s="134">
        <f>西津軽郡!O34</f>
        <v>1976</v>
      </c>
      <c r="F34" s="104">
        <f>中津軽郡!O34</f>
        <v>193</v>
      </c>
      <c r="G34" s="104">
        <f>南津軽郡!O34</f>
        <v>4149</v>
      </c>
      <c r="H34" s="104">
        <f>北津軽郡!O34</f>
        <v>4783</v>
      </c>
      <c r="I34" s="41">
        <f>上北郡!D34+上北郡!E34</f>
        <v>2541</v>
      </c>
      <c r="J34" s="41">
        <f>下北郡!O34</f>
        <v>2372</v>
      </c>
      <c r="K34" s="41">
        <f t="shared" si="0"/>
        <v>18740</v>
      </c>
      <c r="L34" s="41">
        <f>県内10市!D34+県内10市!E34+県内10市!F34+県内10市!G34+県内10市!H34+県内10市!I34+県内10市!J34</f>
        <v>91034</v>
      </c>
      <c r="M34" s="41"/>
      <c r="N34" s="132"/>
      <c r="O34" s="42">
        <f t="shared" si="3"/>
        <v>109774</v>
      </c>
    </row>
    <row r="35" spans="1:15" ht="21" customHeight="1" x14ac:dyDescent="0.15">
      <c r="A35" s="38"/>
      <c r="B35" s="19" t="s">
        <v>60</v>
      </c>
      <c r="C35" s="39" t="s">
        <v>57</v>
      </c>
      <c r="D35" s="100">
        <f>東津軽郡!O35</f>
        <v>3022</v>
      </c>
      <c r="E35" s="40">
        <f>西津軽郡!O35</f>
        <v>2552</v>
      </c>
      <c r="F35" s="41">
        <f>中津軽郡!O35</f>
        <v>182</v>
      </c>
      <c r="G35" s="41">
        <f>南津軽郡!O35</f>
        <v>4586</v>
      </c>
      <c r="H35" s="41">
        <f>北津軽郡!O35</f>
        <v>4900</v>
      </c>
      <c r="I35" s="41">
        <f>上北郡!D35+上北郡!E35</f>
        <v>2872</v>
      </c>
      <c r="J35" s="41">
        <f>下北郡!O35</f>
        <v>2780</v>
      </c>
      <c r="K35" s="41">
        <f t="shared" si="0"/>
        <v>20894</v>
      </c>
      <c r="L35" s="41">
        <f>県内10市!D35+県内10市!E35+県内10市!F35+県内10市!G35+県内10市!H35+県内10市!I35+県内10市!J35</f>
        <v>99744</v>
      </c>
      <c r="M35" s="41"/>
      <c r="N35" s="132"/>
      <c r="O35" s="42">
        <f t="shared" si="3"/>
        <v>120638</v>
      </c>
    </row>
    <row r="36" spans="1:15" ht="21" customHeight="1" x14ac:dyDescent="0.15">
      <c r="A36" s="38"/>
      <c r="B36" s="19"/>
      <c r="C36" s="39" t="s">
        <v>58</v>
      </c>
      <c r="D36" s="100">
        <f>東津軽郡!O36</f>
        <v>5</v>
      </c>
      <c r="E36" s="40">
        <f>西津軽郡!O36</f>
        <v>9</v>
      </c>
      <c r="F36" s="41">
        <f>中津軽郡!O36</f>
        <v>0</v>
      </c>
      <c r="G36" s="41">
        <f>南津軽郡!O36</f>
        <v>12</v>
      </c>
      <c r="H36" s="41">
        <f>北津軽郡!O36</f>
        <v>17</v>
      </c>
      <c r="I36" s="41">
        <f>上北郡!D36+上北郡!E36</f>
        <v>22</v>
      </c>
      <c r="J36" s="41">
        <f>下北郡!O36</f>
        <v>14</v>
      </c>
      <c r="K36" s="41">
        <f t="shared" si="0"/>
        <v>79</v>
      </c>
      <c r="L36" s="41">
        <f>県内10市!D36+県内10市!E36+県内10市!F36+県内10市!G36+県内10市!H36+県内10市!I36+県内10市!J36</f>
        <v>940</v>
      </c>
      <c r="M36" s="41"/>
      <c r="N36" s="132"/>
      <c r="O36" s="42">
        <f t="shared" si="3"/>
        <v>1019</v>
      </c>
    </row>
    <row r="37" spans="1:15" ht="21" customHeight="1" x14ac:dyDescent="0.15">
      <c r="A37" s="38"/>
      <c r="B37" s="19"/>
      <c r="C37" s="39" t="s">
        <v>59</v>
      </c>
      <c r="D37" s="133">
        <f>東津軽郡!O37</f>
        <v>3027</v>
      </c>
      <c r="E37" s="134">
        <f>西津軽郡!O37</f>
        <v>2561</v>
      </c>
      <c r="F37" s="104">
        <f>中津軽郡!O37</f>
        <v>182</v>
      </c>
      <c r="G37" s="104">
        <f>南津軽郡!O37</f>
        <v>4598</v>
      </c>
      <c r="H37" s="104">
        <f>北津軽郡!O37</f>
        <v>4917</v>
      </c>
      <c r="I37" s="41">
        <f>上北郡!D37+上北郡!E37</f>
        <v>2894</v>
      </c>
      <c r="J37" s="41">
        <f>下北郡!O37</f>
        <v>2794</v>
      </c>
      <c r="K37" s="41">
        <f t="shared" si="0"/>
        <v>20973</v>
      </c>
      <c r="L37" s="41">
        <f>県内10市!D37+県内10市!E37+県内10市!F37+県内10市!G37+県内10市!H37+県内10市!I37+県内10市!J37</f>
        <v>100684</v>
      </c>
      <c r="M37" s="41"/>
      <c r="N37" s="132"/>
      <c r="O37" s="42">
        <f t="shared" si="3"/>
        <v>121657</v>
      </c>
    </row>
    <row r="38" spans="1:15" ht="21" customHeight="1" x14ac:dyDescent="0.15">
      <c r="A38" s="38"/>
      <c r="B38" s="19" t="s">
        <v>26</v>
      </c>
      <c r="C38" s="39" t="s">
        <v>57</v>
      </c>
      <c r="D38" s="100">
        <f>東津軽郡!O38</f>
        <v>5736</v>
      </c>
      <c r="E38" s="40">
        <f>西津軽郡!O38</f>
        <v>4524</v>
      </c>
      <c r="F38" s="41">
        <f>中津軽郡!O38</f>
        <v>375</v>
      </c>
      <c r="G38" s="41">
        <f>南津軽郡!O38</f>
        <v>8726</v>
      </c>
      <c r="H38" s="41">
        <f>北津軽郡!O38</f>
        <v>9669</v>
      </c>
      <c r="I38" s="41">
        <f>上北郡!D38+上北郡!E38</f>
        <v>5397</v>
      </c>
      <c r="J38" s="41">
        <f>下北郡!O38</f>
        <v>5120</v>
      </c>
      <c r="K38" s="41">
        <f t="shared" si="0"/>
        <v>39547</v>
      </c>
      <c r="L38" s="41">
        <f>県内10市!D38+県内10市!E38+県内10市!F38+県内10市!G38+県内10市!H38+県内10市!I38+県内10市!J38</f>
        <v>190442</v>
      </c>
      <c r="M38" s="41"/>
      <c r="N38" s="132"/>
      <c r="O38" s="42">
        <f>O32+O35</f>
        <v>229989</v>
      </c>
    </row>
    <row r="39" spans="1:15" ht="21" customHeight="1" x14ac:dyDescent="0.15">
      <c r="A39" s="38"/>
      <c r="B39" s="19"/>
      <c r="C39" s="39" t="s">
        <v>58</v>
      </c>
      <c r="D39" s="100">
        <f>東津軽郡!O39</f>
        <v>17</v>
      </c>
      <c r="E39" s="40">
        <f>西津軽郡!O39</f>
        <v>13</v>
      </c>
      <c r="F39" s="41">
        <f>中津軽郡!O39</f>
        <v>0</v>
      </c>
      <c r="G39" s="41">
        <f>南津軽郡!O39</f>
        <v>21</v>
      </c>
      <c r="H39" s="41">
        <f>北津軽郡!O39</f>
        <v>31</v>
      </c>
      <c r="I39" s="41">
        <f>上北郡!D39+上北郡!E39</f>
        <v>38</v>
      </c>
      <c r="J39" s="41">
        <f>下北郡!O39</f>
        <v>46</v>
      </c>
      <c r="K39" s="41">
        <f t="shared" si="0"/>
        <v>166</v>
      </c>
      <c r="L39" s="41">
        <f>県内10市!D39+県内10市!E39+県内10市!F39+県内10市!G39+県内10市!H39+県内10市!I39+県内10市!J39</f>
        <v>1276</v>
      </c>
      <c r="M39" s="41"/>
      <c r="N39" s="132"/>
      <c r="O39" s="42">
        <f>O33+O36</f>
        <v>1442</v>
      </c>
    </row>
    <row r="40" spans="1:15" ht="21" customHeight="1" thickBot="1" x14ac:dyDescent="0.2">
      <c r="A40" s="43"/>
      <c r="B40" s="26"/>
      <c r="C40" s="44" t="s">
        <v>59</v>
      </c>
      <c r="D40" s="133">
        <f>東津軽郡!O40</f>
        <v>5753</v>
      </c>
      <c r="E40" s="134">
        <f>西津軽郡!O40</f>
        <v>4537</v>
      </c>
      <c r="F40" s="104">
        <f>中津軽郡!O40</f>
        <v>375</v>
      </c>
      <c r="G40" s="104">
        <f>南津軽郡!O40</f>
        <v>8747</v>
      </c>
      <c r="H40" s="104">
        <f>北津軽郡!O40</f>
        <v>9700</v>
      </c>
      <c r="I40" s="104">
        <f>上北郡!D40+上北郡!E40</f>
        <v>5435</v>
      </c>
      <c r="J40" s="104">
        <f>下北郡!O40</f>
        <v>5166</v>
      </c>
      <c r="K40" s="104">
        <f t="shared" si="0"/>
        <v>39713</v>
      </c>
      <c r="L40" s="105">
        <f>県内10市!D40+県内10市!E40+県内10市!F40+県内10市!G40+県内10市!H40+県内10市!I40+県内10市!J40</f>
        <v>191718</v>
      </c>
      <c r="M40" s="135"/>
      <c r="N40" s="136"/>
      <c r="O40" s="107">
        <f t="shared" ref="O40:O56" si="4">SUM(K40:L40)</f>
        <v>231431</v>
      </c>
    </row>
    <row r="41" spans="1:15" ht="21" customHeight="1" x14ac:dyDescent="0.15">
      <c r="A41" s="47" t="s">
        <v>63</v>
      </c>
      <c r="B41" s="48"/>
      <c r="C41" s="34" t="s">
        <v>57</v>
      </c>
      <c r="D41" s="95">
        <f>東津軽郡!O41</f>
        <v>307</v>
      </c>
      <c r="E41" s="130">
        <f>西津軽郡!O41</f>
        <v>258</v>
      </c>
      <c r="F41" s="96">
        <f>中津軽郡!O41</f>
        <v>21</v>
      </c>
      <c r="G41" s="96">
        <f>南津軽郡!O41</f>
        <v>325</v>
      </c>
      <c r="H41" s="96">
        <f>北津軽郡!O41</f>
        <v>392</v>
      </c>
      <c r="I41" s="96">
        <f>上北郡!D41+上北郡!E41</f>
        <v>254</v>
      </c>
      <c r="J41" s="96">
        <f>下北郡!O41</f>
        <v>305</v>
      </c>
      <c r="K41" s="96">
        <f t="shared" si="0"/>
        <v>1862</v>
      </c>
      <c r="L41" s="97">
        <f>県内10市!D41+県内10市!E41+県内10市!F41+県内10市!G41+県内10市!H41+県内10市!I41+県内10市!J41</f>
        <v>7092</v>
      </c>
      <c r="M41" s="36"/>
      <c r="N41" s="137"/>
      <c r="O41" s="99">
        <f t="shared" si="4"/>
        <v>8954</v>
      </c>
    </row>
    <row r="42" spans="1:15" ht="21" customHeight="1" x14ac:dyDescent="0.15">
      <c r="A42" s="49"/>
      <c r="B42" s="50"/>
      <c r="C42" s="39" t="s">
        <v>58</v>
      </c>
      <c r="D42" s="100">
        <f>東津軽郡!O42</f>
        <v>20</v>
      </c>
      <c r="E42" s="40">
        <f>西津軽郡!O42</f>
        <v>41</v>
      </c>
      <c r="F42" s="41">
        <f>中津軽郡!O42</f>
        <v>0</v>
      </c>
      <c r="G42" s="41">
        <f>南津軽郡!O42</f>
        <v>79</v>
      </c>
      <c r="H42" s="41">
        <f>北津軽郡!O42</f>
        <v>92</v>
      </c>
      <c r="I42" s="41">
        <f>上北郡!D42+上北郡!E42</f>
        <v>35</v>
      </c>
      <c r="J42" s="41">
        <f>下北郡!O42</f>
        <v>4</v>
      </c>
      <c r="K42" s="41">
        <f t="shared" si="0"/>
        <v>271</v>
      </c>
      <c r="L42" s="41">
        <f>県内10市!D42+県内10市!E42+県内10市!F42+県内10市!G42+県内10市!H42+県内10市!I42+県内10市!J42</f>
        <v>2956</v>
      </c>
      <c r="M42" s="41"/>
      <c r="N42" s="132"/>
      <c r="O42" s="42">
        <f t="shared" si="4"/>
        <v>3227</v>
      </c>
    </row>
    <row r="43" spans="1:15" ht="21" customHeight="1" thickBot="1" x14ac:dyDescent="0.2">
      <c r="A43" s="51"/>
      <c r="B43" s="52"/>
      <c r="C43" s="44" t="s">
        <v>59</v>
      </c>
      <c r="D43" s="133">
        <f>東津軽郡!O43</f>
        <v>327</v>
      </c>
      <c r="E43" s="134">
        <f>西津軽郡!O43</f>
        <v>299</v>
      </c>
      <c r="F43" s="104">
        <f>中津軽郡!O43</f>
        <v>21</v>
      </c>
      <c r="G43" s="104">
        <f>南津軽郡!O43</f>
        <v>404</v>
      </c>
      <c r="H43" s="104">
        <f>北津軽郡!O43</f>
        <v>484</v>
      </c>
      <c r="I43" s="104">
        <f>上北郡!D43+上北郡!E43</f>
        <v>289</v>
      </c>
      <c r="J43" s="104">
        <f>下北郡!O43</f>
        <v>309</v>
      </c>
      <c r="K43" s="104">
        <f t="shared" si="0"/>
        <v>2133</v>
      </c>
      <c r="L43" s="105">
        <f>県内10市!D43+県内10市!E43+県内10市!F43+県内10市!G43+県内10市!H43+県内10市!I43+県内10市!J43</f>
        <v>10048</v>
      </c>
      <c r="M43" s="138"/>
      <c r="N43" s="139"/>
      <c r="O43" s="107">
        <f t="shared" si="4"/>
        <v>12181</v>
      </c>
    </row>
    <row r="44" spans="1:15" ht="21" customHeight="1" x14ac:dyDescent="0.15">
      <c r="A44" s="47" t="s">
        <v>64</v>
      </c>
      <c r="B44" s="48"/>
      <c r="C44" s="34" t="s">
        <v>57</v>
      </c>
      <c r="D44" s="95">
        <f>東津軽郡!O44</f>
        <v>199</v>
      </c>
      <c r="E44" s="130">
        <f>西津軽郡!O44</f>
        <v>165</v>
      </c>
      <c r="F44" s="96">
        <f>中津軽郡!O44</f>
        <v>23</v>
      </c>
      <c r="G44" s="96">
        <f>南津軽郡!O44</f>
        <v>249</v>
      </c>
      <c r="H44" s="96">
        <f>北津軽郡!O44</f>
        <v>351</v>
      </c>
      <c r="I44" s="96">
        <f>上北郡!D44+上北郡!E44</f>
        <v>160</v>
      </c>
      <c r="J44" s="96">
        <f>下北郡!O44</f>
        <v>135</v>
      </c>
      <c r="K44" s="96">
        <f t="shared" si="0"/>
        <v>1282</v>
      </c>
      <c r="L44" s="97">
        <f>県内10市!D44+県内10市!E44+県内10市!F44+県内10市!G44+県内10市!H44+県内10市!I44+県内10市!J44</f>
        <v>5603</v>
      </c>
      <c r="M44" s="62"/>
      <c r="N44" s="140"/>
      <c r="O44" s="99">
        <f t="shared" si="4"/>
        <v>6885</v>
      </c>
    </row>
    <row r="45" spans="1:15" ht="21" customHeight="1" x14ac:dyDescent="0.15">
      <c r="A45" s="49"/>
      <c r="B45" s="50"/>
      <c r="C45" s="39" t="s">
        <v>58</v>
      </c>
      <c r="D45" s="100">
        <f>東津軽郡!O45</f>
        <v>0</v>
      </c>
      <c r="E45" s="40">
        <f>西津軽郡!O45</f>
        <v>0</v>
      </c>
      <c r="F45" s="41">
        <f>中津軽郡!O45</f>
        <v>0</v>
      </c>
      <c r="G45" s="41">
        <f>南津軽郡!O45</f>
        <v>0</v>
      </c>
      <c r="H45" s="41">
        <f>北津軽郡!O45</f>
        <v>0</v>
      </c>
      <c r="I45" s="41">
        <f>上北郡!D45+上北郡!E45</f>
        <v>0</v>
      </c>
      <c r="J45" s="41">
        <f>下北郡!O45</f>
        <v>0</v>
      </c>
      <c r="K45" s="41">
        <f t="shared" si="0"/>
        <v>0</v>
      </c>
      <c r="L45" s="41">
        <f>県内10市!D45+県内10市!E45+県内10市!F45+県内10市!G45+県内10市!H45+県内10市!I45+県内10市!J45</f>
        <v>12</v>
      </c>
      <c r="M45" s="41"/>
      <c r="N45" s="132"/>
      <c r="O45" s="42">
        <f t="shared" si="4"/>
        <v>12</v>
      </c>
    </row>
    <row r="46" spans="1:15" ht="21" customHeight="1" thickBot="1" x14ac:dyDescent="0.2">
      <c r="A46" s="51"/>
      <c r="B46" s="52"/>
      <c r="C46" s="44" t="s">
        <v>59</v>
      </c>
      <c r="D46" s="133">
        <f>東津軽郡!O46</f>
        <v>199</v>
      </c>
      <c r="E46" s="134">
        <f>西津軽郡!O46</f>
        <v>165</v>
      </c>
      <c r="F46" s="104">
        <f>中津軽郡!O46</f>
        <v>23</v>
      </c>
      <c r="G46" s="104">
        <f>南津軽郡!O46</f>
        <v>249</v>
      </c>
      <c r="H46" s="104">
        <f>北津軽郡!O46</f>
        <v>351</v>
      </c>
      <c r="I46" s="104">
        <f>上北郡!D46+上北郡!E46</f>
        <v>160</v>
      </c>
      <c r="J46" s="104">
        <f>下北郡!O46</f>
        <v>135</v>
      </c>
      <c r="K46" s="104">
        <f t="shared" si="0"/>
        <v>1282</v>
      </c>
      <c r="L46" s="105">
        <f>県内10市!D46+県内10市!E46+県内10市!F46+県内10市!G46+県内10市!H46+県内10市!I46+県内10市!J46</f>
        <v>5615</v>
      </c>
      <c r="M46" s="135"/>
      <c r="N46" s="136"/>
      <c r="O46" s="107">
        <f t="shared" si="4"/>
        <v>6897</v>
      </c>
    </row>
    <row r="47" spans="1:15" ht="21" customHeight="1" thickBot="1" x14ac:dyDescent="0.2">
      <c r="A47" s="53" t="s">
        <v>65</v>
      </c>
      <c r="B47" s="54"/>
      <c r="C47" s="55"/>
      <c r="D47" s="95">
        <f>東津軽郡!O47</f>
        <v>7762</v>
      </c>
      <c r="E47" s="130">
        <f>西津軽郡!O47</f>
        <v>6104</v>
      </c>
      <c r="F47" s="96">
        <f>中津軽郡!O47</f>
        <v>516</v>
      </c>
      <c r="G47" s="96">
        <f>南津軽郡!O47</f>
        <v>11269</v>
      </c>
      <c r="H47" s="96">
        <f>北津軽郡!O47</f>
        <v>13112</v>
      </c>
      <c r="I47" s="96">
        <f>上北郡!D47+上北郡!E47</f>
        <v>6980</v>
      </c>
      <c r="J47" s="96">
        <f>下北郡!O47</f>
        <v>6578</v>
      </c>
      <c r="K47" s="96">
        <f t="shared" si="0"/>
        <v>52321</v>
      </c>
      <c r="L47" s="97">
        <f>県内10市!D47+県内10市!E47+県内10市!F47+県内10市!G47+県内10市!H47+県内10市!I47+県内10市!J47</f>
        <v>247115</v>
      </c>
      <c r="M47" s="57"/>
      <c r="N47" s="141"/>
      <c r="O47" s="79">
        <f t="shared" si="4"/>
        <v>299436</v>
      </c>
    </row>
    <row r="48" spans="1:15" ht="21" customHeight="1" thickBot="1" x14ac:dyDescent="0.2">
      <c r="A48" s="53" t="s">
        <v>32</v>
      </c>
      <c r="B48" s="54"/>
      <c r="C48" s="55"/>
      <c r="D48" s="95">
        <f>東津軽郡!O48</f>
        <v>195</v>
      </c>
      <c r="E48" s="130">
        <f>西津軽郡!O48</f>
        <v>123</v>
      </c>
      <c r="F48" s="96">
        <f>中津軽郡!O48</f>
        <v>7</v>
      </c>
      <c r="G48" s="96">
        <f>南津軽郡!O48</f>
        <v>354</v>
      </c>
      <c r="H48" s="96">
        <f>北津軽郡!O48</f>
        <v>485</v>
      </c>
      <c r="I48" s="96">
        <f>上北郡!D48+上北郡!E48</f>
        <v>184</v>
      </c>
      <c r="J48" s="96">
        <f>下北郡!O48</f>
        <v>89</v>
      </c>
      <c r="K48" s="96">
        <f t="shared" si="0"/>
        <v>1437</v>
      </c>
      <c r="L48" s="97">
        <f>県内10市!D48+県内10市!E48+県内10市!F48+県内10市!G48+県内10市!H48+県内10市!I48+県内10市!J48</f>
        <v>6879</v>
      </c>
      <c r="M48" s="142"/>
      <c r="N48" s="143"/>
      <c r="O48" s="79">
        <f t="shared" si="4"/>
        <v>8316</v>
      </c>
    </row>
    <row r="49" spans="1:15" ht="21" customHeight="1" thickBot="1" x14ac:dyDescent="0.2">
      <c r="A49" s="53" t="s">
        <v>66</v>
      </c>
      <c r="B49" s="54"/>
      <c r="C49" s="55"/>
      <c r="D49" s="95">
        <f>東津軽郡!O49</f>
        <v>7957</v>
      </c>
      <c r="E49" s="130">
        <f>西津軽郡!O49</f>
        <v>6227</v>
      </c>
      <c r="F49" s="96">
        <f>中津軽郡!O49</f>
        <v>523</v>
      </c>
      <c r="G49" s="96">
        <f>南津軽郡!O49</f>
        <v>11623</v>
      </c>
      <c r="H49" s="96">
        <f>北津軽郡!O49</f>
        <v>13597</v>
      </c>
      <c r="I49" s="96">
        <f>上北郡!D49+上北郡!E49</f>
        <v>7164</v>
      </c>
      <c r="J49" s="96">
        <f>下北郡!O49</f>
        <v>6667</v>
      </c>
      <c r="K49" s="96">
        <f t="shared" si="0"/>
        <v>53758</v>
      </c>
      <c r="L49" s="97">
        <f>県内10市!D49+県内10市!E49+県内10市!F49+県内10市!G49+県内10市!H49+県内10市!I49+県内10市!J49</f>
        <v>253994</v>
      </c>
      <c r="M49" s="57"/>
      <c r="N49" s="141"/>
      <c r="O49" s="79">
        <f t="shared" si="4"/>
        <v>307752</v>
      </c>
    </row>
    <row r="50" spans="1:15" ht="21" customHeight="1" x14ac:dyDescent="0.15">
      <c r="A50" s="110" t="s">
        <v>34</v>
      </c>
      <c r="B50" s="48" t="s">
        <v>67</v>
      </c>
      <c r="C50" s="34" t="s">
        <v>68</v>
      </c>
      <c r="D50" s="95">
        <f>東津軽郡!O50</f>
        <v>4770</v>
      </c>
      <c r="E50" s="130">
        <f>西津軽郡!O50</f>
        <v>4169</v>
      </c>
      <c r="F50" s="96">
        <f>中津軽郡!O50</f>
        <v>343</v>
      </c>
      <c r="G50" s="96">
        <f>南津軽郡!O50</f>
        <v>9114</v>
      </c>
      <c r="H50" s="96">
        <f>北津軽郡!O50</f>
        <v>10350</v>
      </c>
      <c r="I50" s="96">
        <f>上北郡!D50+上北郡!E50</f>
        <v>3895</v>
      </c>
      <c r="J50" s="96">
        <f>下北郡!O50</f>
        <v>2948</v>
      </c>
      <c r="K50" s="96">
        <f t="shared" si="0"/>
        <v>35589</v>
      </c>
      <c r="L50" s="97">
        <f>県内10市!D50+県内10市!E50+県内10市!F50+県内10市!G50+県内10市!H50+県内10市!I50+県内10市!J50</f>
        <v>169606</v>
      </c>
      <c r="M50" s="62"/>
      <c r="N50" s="140"/>
      <c r="O50" s="99">
        <f t="shared" si="4"/>
        <v>205195</v>
      </c>
    </row>
    <row r="51" spans="1:15" ht="21" customHeight="1" x14ac:dyDescent="0.15">
      <c r="A51" s="18"/>
      <c r="B51" s="50"/>
      <c r="C51" s="39" t="s">
        <v>69</v>
      </c>
      <c r="D51" s="144">
        <f>東津軽郡!O51</f>
        <v>2825</v>
      </c>
      <c r="E51" s="41">
        <f>西津軽郡!O51</f>
        <v>3120</v>
      </c>
      <c r="F51" s="41">
        <f>中津軽郡!O51</f>
        <v>289</v>
      </c>
      <c r="G51" s="41">
        <f>南津軽郡!O51</f>
        <v>4508</v>
      </c>
      <c r="H51" s="41">
        <f>北津軽郡!O51</f>
        <v>6910</v>
      </c>
      <c r="I51" s="41">
        <f>上北郡!D51+上北郡!E51</f>
        <v>1843</v>
      </c>
      <c r="J51" s="41">
        <f>下北郡!O51</f>
        <v>2388</v>
      </c>
      <c r="K51" s="41">
        <f t="shared" si="0"/>
        <v>21883</v>
      </c>
      <c r="L51" s="41">
        <f>県内10市!D51+県内10市!E51+県内10市!F51+県内10市!G51+県内10市!H51+県内10市!I51+県内10市!J51</f>
        <v>61104</v>
      </c>
      <c r="M51" s="41"/>
      <c r="N51" s="132"/>
      <c r="O51" s="42">
        <f t="shared" si="4"/>
        <v>82987</v>
      </c>
    </row>
    <row r="52" spans="1:15" ht="21" customHeight="1" x14ac:dyDescent="0.15">
      <c r="A52" s="18"/>
      <c r="B52" s="50"/>
      <c r="C52" s="39" t="s">
        <v>59</v>
      </c>
      <c r="D52" s="144">
        <f>東津軽郡!O52</f>
        <v>7595</v>
      </c>
      <c r="E52" s="41">
        <f>西津軽郡!O52</f>
        <v>7289</v>
      </c>
      <c r="F52" s="41">
        <f>中津軽郡!O52</f>
        <v>632</v>
      </c>
      <c r="G52" s="41">
        <f>南津軽郡!O52</f>
        <v>13622</v>
      </c>
      <c r="H52" s="41">
        <f>北津軽郡!O52</f>
        <v>17260</v>
      </c>
      <c r="I52" s="41">
        <f>上北郡!D52+上北郡!E52</f>
        <v>5738</v>
      </c>
      <c r="J52" s="41">
        <f>下北郡!O52</f>
        <v>5336</v>
      </c>
      <c r="K52" s="41">
        <f t="shared" si="0"/>
        <v>57472</v>
      </c>
      <c r="L52" s="41">
        <f>県内10市!D52+県内10市!E52+県内10市!F52+県内10市!G52+県内10市!H52+県内10市!I52+県内10市!J52</f>
        <v>230710</v>
      </c>
      <c r="M52" s="41"/>
      <c r="N52" s="132"/>
      <c r="O52" s="42">
        <f t="shared" si="4"/>
        <v>288182</v>
      </c>
    </row>
    <row r="53" spans="1:15" ht="21" customHeight="1" x14ac:dyDescent="0.15">
      <c r="A53" s="18"/>
      <c r="B53" s="63" t="s">
        <v>38</v>
      </c>
      <c r="C53" s="64"/>
      <c r="D53" s="144">
        <f>東津軽郡!O53</f>
        <v>49</v>
      </c>
      <c r="E53" s="41">
        <f>西津軽郡!O53</f>
        <v>55</v>
      </c>
      <c r="F53" s="41">
        <f>中津軽郡!O53</f>
        <v>5</v>
      </c>
      <c r="G53" s="41">
        <f>南津軽郡!O53</f>
        <v>65</v>
      </c>
      <c r="H53" s="41">
        <f>北津軽郡!O53</f>
        <v>88</v>
      </c>
      <c r="I53" s="41">
        <f>上北郡!D53+上北郡!E53</f>
        <v>23</v>
      </c>
      <c r="J53" s="41">
        <f>下北郡!O53</f>
        <v>23</v>
      </c>
      <c r="K53" s="41">
        <f t="shared" si="0"/>
        <v>308</v>
      </c>
      <c r="L53" s="41">
        <f>県内10市!D53+県内10市!E53+県内10市!F53+県内10市!G53+県内10市!H53+県内10市!I53+県内10市!J53</f>
        <v>1217</v>
      </c>
      <c r="M53" s="41"/>
      <c r="N53" s="132"/>
      <c r="O53" s="42">
        <f t="shared" si="4"/>
        <v>1525</v>
      </c>
    </row>
    <row r="54" spans="1:15" ht="21" customHeight="1" thickBot="1" x14ac:dyDescent="0.2">
      <c r="A54" s="25"/>
      <c r="B54" s="112" t="s">
        <v>39</v>
      </c>
      <c r="C54" s="113"/>
      <c r="D54" s="145" t="str">
        <f>東津軽郡!O54</f>
        <v>-</v>
      </c>
      <c r="E54" s="146" t="str">
        <f>西津軽郡!O54</f>
        <v>-</v>
      </c>
      <c r="F54" s="116" t="str">
        <f>中津軽郡!O54</f>
        <v>-</v>
      </c>
      <c r="G54" s="116" t="str">
        <f>南津軽郡!O54</f>
        <v>-</v>
      </c>
      <c r="H54" s="116" t="str">
        <f>北津軽郡!O54</f>
        <v>-</v>
      </c>
      <c r="I54" s="115" t="s">
        <v>40</v>
      </c>
      <c r="J54" s="116" t="str">
        <f>下北郡!O54</f>
        <v>-</v>
      </c>
      <c r="K54" s="115" t="s">
        <v>40</v>
      </c>
      <c r="L54" s="147" t="s">
        <v>40</v>
      </c>
      <c r="M54" s="135"/>
      <c r="N54" s="136"/>
      <c r="O54" s="118" t="s">
        <v>40</v>
      </c>
    </row>
    <row r="55" spans="1:15" ht="21" customHeight="1" thickBot="1" x14ac:dyDescent="0.2">
      <c r="A55" s="71" t="s">
        <v>41</v>
      </c>
      <c r="B55" s="72"/>
      <c r="C55" s="73"/>
      <c r="D55" s="95">
        <f>東津軽郡!O55</f>
        <v>7644</v>
      </c>
      <c r="E55" s="130">
        <f>西津軽郡!O55</f>
        <v>7344</v>
      </c>
      <c r="F55" s="96">
        <f>中津軽郡!O55</f>
        <v>637</v>
      </c>
      <c r="G55" s="96">
        <f>南津軽郡!O55</f>
        <v>13687</v>
      </c>
      <c r="H55" s="96">
        <f>北津軽郡!O55</f>
        <v>17348</v>
      </c>
      <c r="I55" s="96">
        <f>上北郡!D55+上北郡!E55</f>
        <v>5761</v>
      </c>
      <c r="J55" s="96">
        <f>下北郡!O55</f>
        <v>5359</v>
      </c>
      <c r="K55" s="96">
        <f t="shared" si="0"/>
        <v>57780</v>
      </c>
      <c r="L55" s="97">
        <f>県内10市!D55+県内10市!E55+県内10市!F55+県内10市!G55+県内10市!H55+県内10市!I55+県内10市!J55</f>
        <v>231927</v>
      </c>
      <c r="M55" s="57"/>
      <c r="N55" s="141"/>
      <c r="O55" s="79">
        <f t="shared" si="4"/>
        <v>289707</v>
      </c>
    </row>
    <row r="56" spans="1:15" ht="23.25" customHeight="1" thickBot="1" x14ac:dyDescent="0.2">
      <c r="A56" s="74" t="s">
        <v>42</v>
      </c>
      <c r="B56" s="75"/>
      <c r="C56" s="76"/>
      <c r="D56" s="119">
        <f>東津軽郡!O56</f>
        <v>15601</v>
      </c>
      <c r="E56" s="77">
        <f>西津軽郡!O56</f>
        <v>13571</v>
      </c>
      <c r="F56" s="78">
        <f>中津軽郡!O56</f>
        <v>1160</v>
      </c>
      <c r="G56" s="78">
        <f>南津軽郡!O56</f>
        <v>25310</v>
      </c>
      <c r="H56" s="78">
        <f>北津軽郡!O56</f>
        <v>30945</v>
      </c>
      <c r="I56" s="78">
        <f>上北郡!D56+上北郡!E56</f>
        <v>12925</v>
      </c>
      <c r="J56" s="78">
        <f>下北郡!O56</f>
        <v>12026</v>
      </c>
      <c r="K56" s="78">
        <f t="shared" si="0"/>
        <v>111538</v>
      </c>
      <c r="L56" s="78">
        <f>県内10市!D56+県内10市!E56+県内10市!F56+県内10市!G56+県内10市!H56+県内10市!I56+県内10市!J56</f>
        <v>485921</v>
      </c>
      <c r="M56" s="78"/>
      <c r="N56" s="148"/>
      <c r="O56" s="79">
        <f t="shared" si="4"/>
        <v>597459</v>
      </c>
    </row>
    <row r="59" spans="1:15" ht="18.75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8.75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E98CA-22C3-49B2-A819-BEF05D50999F}">
  <sheetPr>
    <tabColor rgb="FF3AE667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80"/>
      <c r="B4" s="80"/>
      <c r="C4" s="80"/>
      <c r="D4" s="80"/>
      <c r="E4" s="80"/>
      <c r="F4" s="81"/>
      <c r="G4" s="1" t="s">
        <v>43</v>
      </c>
    </row>
    <row r="5" spans="1:15" ht="15" customHeight="1" x14ac:dyDescent="0.15">
      <c r="A5" s="6"/>
      <c r="B5" s="6"/>
      <c r="C5" s="6"/>
      <c r="D5" s="6"/>
      <c r="E5" s="6"/>
      <c r="O5" s="82"/>
    </row>
    <row r="6" spans="1:15" ht="15" customHeight="1" thickBot="1" x14ac:dyDescent="0.2">
      <c r="O6" s="83"/>
    </row>
    <row r="7" spans="1:15" ht="48" customHeight="1" x14ac:dyDescent="0.15">
      <c r="A7" s="11" t="s">
        <v>3</v>
      </c>
      <c r="B7" s="12"/>
      <c r="C7" s="13"/>
      <c r="D7" s="149" t="s">
        <v>75</v>
      </c>
      <c r="E7" s="16" t="s">
        <v>51</v>
      </c>
      <c r="F7" s="16" t="s">
        <v>72</v>
      </c>
      <c r="G7" s="16" t="s">
        <v>76</v>
      </c>
      <c r="H7" s="150" t="s">
        <v>77</v>
      </c>
      <c r="I7" s="16"/>
      <c r="J7" s="16"/>
      <c r="K7" s="16"/>
      <c r="L7" s="16"/>
      <c r="M7" s="16"/>
      <c r="N7" s="16"/>
      <c r="O7" s="86" t="s">
        <v>78</v>
      </c>
    </row>
    <row r="8" spans="1:15" x14ac:dyDescent="0.15">
      <c r="A8" s="18" t="s">
        <v>53</v>
      </c>
      <c r="B8" s="19" t="s">
        <v>54</v>
      </c>
      <c r="C8" s="20" t="s">
        <v>55</v>
      </c>
      <c r="D8" s="151"/>
      <c r="E8" s="89"/>
      <c r="F8" s="89"/>
      <c r="G8" s="89"/>
      <c r="H8" s="152"/>
      <c r="I8" s="89"/>
      <c r="J8" s="90"/>
      <c r="K8" s="90"/>
      <c r="L8" s="89"/>
      <c r="M8" s="89"/>
      <c r="N8" s="89"/>
      <c r="O8" s="91"/>
    </row>
    <row r="9" spans="1:15" x14ac:dyDescent="0.15">
      <c r="A9" s="18"/>
      <c r="B9" s="19"/>
      <c r="C9" s="20"/>
      <c r="D9" s="151"/>
      <c r="E9" s="89"/>
      <c r="F9" s="89"/>
      <c r="G9" s="89"/>
      <c r="H9" s="152"/>
      <c r="I9" s="89"/>
      <c r="J9" s="90"/>
      <c r="K9" s="90"/>
      <c r="L9" s="89"/>
      <c r="M9" s="89"/>
      <c r="N9" s="89"/>
      <c r="O9" s="91"/>
    </row>
    <row r="10" spans="1:15" ht="18.75" customHeight="1" thickBot="1" x14ac:dyDescent="0.2">
      <c r="A10" s="25"/>
      <c r="B10" s="26"/>
      <c r="C10" s="27"/>
      <c r="D10" s="153"/>
      <c r="E10" s="92"/>
      <c r="F10" s="92"/>
      <c r="G10" s="92"/>
      <c r="H10" s="154"/>
      <c r="I10" s="92"/>
      <c r="J10" s="93"/>
      <c r="K10" s="93"/>
      <c r="L10" s="92"/>
      <c r="M10" s="92"/>
      <c r="N10" s="92"/>
      <c r="O10" s="94"/>
    </row>
    <row r="11" spans="1:15" ht="21" customHeight="1" x14ac:dyDescent="0.15">
      <c r="A11" s="32" t="s">
        <v>19</v>
      </c>
      <c r="B11" s="33" t="s">
        <v>56</v>
      </c>
      <c r="C11" s="34" t="s">
        <v>57</v>
      </c>
      <c r="D11" s="130">
        <f>上北郡!O11-上北郡!D11-上北郡!E11</f>
        <v>2800</v>
      </c>
      <c r="E11" s="96">
        <f>三戸郡!O11</f>
        <v>1534</v>
      </c>
      <c r="F11" s="96">
        <f t="shared" ref="F11:F56" si="0">SUM(D11:E11)</f>
        <v>4334</v>
      </c>
      <c r="G11" s="135">
        <f>県内10市!K11+県内10市!L11+県内10市!M11</f>
        <v>6277</v>
      </c>
      <c r="H11" s="155">
        <f t="shared" ref="H11:H56" si="1">SUM(F11:G11)</f>
        <v>10611</v>
      </c>
      <c r="I11" s="156"/>
      <c r="J11" s="156"/>
      <c r="K11" s="156"/>
      <c r="L11" s="156"/>
      <c r="M11" s="156"/>
      <c r="N11" s="156"/>
      <c r="O11" s="37">
        <f>青森管轄!O11+八戸管轄!H11</f>
        <v>24997</v>
      </c>
    </row>
    <row r="12" spans="1:15" ht="21" customHeight="1" x14ac:dyDescent="0.15">
      <c r="A12" s="38"/>
      <c r="B12" s="19"/>
      <c r="C12" s="39" t="s">
        <v>58</v>
      </c>
      <c r="D12" s="100">
        <f>上北郡!O12-上北郡!D12-上北郡!E12</f>
        <v>549</v>
      </c>
      <c r="E12" s="41">
        <f>三戸郡!O12</f>
        <v>500</v>
      </c>
      <c r="F12" s="41">
        <f t="shared" si="0"/>
        <v>1049</v>
      </c>
      <c r="G12" s="135">
        <f>県内10市!K12+県内10市!L12+県内10市!M12</f>
        <v>2735</v>
      </c>
      <c r="H12" s="157">
        <f t="shared" si="1"/>
        <v>3784</v>
      </c>
      <c r="I12" s="102"/>
      <c r="J12" s="102"/>
      <c r="K12" s="102"/>
      <c r="L12" s="102"/>
      <c r="M12" s="102"/>
      <c r="N12" s="102"/>
      <c r="O12" s="42">
        <f>青森管轄!O12+八戸管轄!H12</f>
        <v>8606</v>
      </c>
    </row>
    <row r="13" spans="1:15" ht="21" customHeight="1" x14ac:dyDescent="0.15">
      <c r="A13" s="38"/>
      <c r="B13" s="19"/>
      <c r="C13" s="39" t="s">
        <v>59</v>
      </c>
      <c r="D13" s="100">
        <f>上北郡!O13-上北郡!D13-上北郡!E13</f>
        <v>3349</v>
      </c>
      <c r="E13" s="41">
        <f>三戸郡!O13</f>
        <v>2034</v>
      </c>
      <c r="F13" s="41">
        <f t="shared" si="0"/>
        <v>5383</v>
      </c>
      <c r="G13" s="135">
        <f>県内10市!K13+県内10市!L13+県内10市!M13</f>
        <v>9012</v>
      </c>
      <c r="H13" s="157">
        <f t="shared" si="1"/>
        <v>14395</v>
      </c>
      <c r="I13" s="102"/>
      <c r="J13" s="102"/>
      <c r="K13" s="102"/>
      <c r="L13" s="102"/>
      <c r="M13" s="102"/>
      <c r="N13" s="102"/>
      <c r="O13" s="42">
        <f>青森管轄!O13+八戸管轄!H13</f>
        <v>33603</v>
      </c>
    </row>
    <row r="14" spans="1:15" ht="21" customHeight="1" x14ac:dyDescent="0.15">
      <c r="A14" s="38"/>
      <c r="B14" s="19" t="s">
        <v>60</v>
      </c>
      <c r="C14" s="39" t="s">
        <v>57</v>
      </c>
      <c r="D14" s="100">
        <f>上北郡!O14-上北郡!D14-上北郡!E14</f>
        <v>4104</v>
      </c>
      <c r="E14" s="41">
        <f>三戸郡!O14</f>
        <v>2417</v>
      </c>
      <c r="F14" s="41">
        <f t="shared" si="0"/>
        <v>6521</v>
      </c>
      <c r="G14" s="135">
        <f>県内10市!K14+県内10市!L14+県内10市!M14</f>
        <v>12060</v>
      </c>
      <c r="H14" s="157">
        <f t="shared" si="1"/>
        <v>18581</v>
      </c>
      <c r="I14" s="102"/>
      <c r="J14" s="102"/>
      <c r="K14" s="102"/>
      <c r="L14" s="102"/>
      <c r="M14" s="102"/>
      <c r="N14" s="102"/>
      <c r="O14" s="42">
        <f>青森管轄!O14+八戸管轄!H14</f>
        <v>45386</v>
      </c>
    </row>
    <row r="15" spans="1:15" ht="21" customHeight="1" x14ac:dyDescent="0.15">
      <c r="A15" s="38"/>
      <c r="B15" s="19"/>
      <c r="C15" s="39" t="s">
        <v>58</v>
      </c>
      <c r="D15" s="100">
        <f>上北郡!O15-上北郡!D15-上北郡!E15</f>
        <v>53</v>
      </c>
      <c r="E15" s="41">
        <f>三戸郡!O15</f>
        <v>52</v>
      </c>
      <c r="F15" s="41">
        <f t="shared" si="0"/>
        <v>105</v>
      </c>
      <c r="G15" s="135">
        <f>県内10市!K15+県内10市!L15+県内10市!M15</f>
        <v>163</v>
      </c>
      <c r="H15" s="157">
        <f t="shared" si="1"/>
        <v>268</v>
      </c>
      <c r="I15" s="102"/>
      <c r="J15" s="102"/>
      <c r="K15" s="102"/>
      <c r="L15" s="102"/>
      <c r="M15" s="102"/>
      <c r="N15" s="102"/>
      <c r="O15" s="42">
        <f>青森管轄!O15+八戸管轄!H15</f>
        <v>689</v>
      </c>
    </row>
    <row r="16" spans="1:15" ht="21" customHeight="1" x14ac:dyDescent="0.15">
      <c r="A16" s="38"/>
      <c r="B16" s="19"/>
      <c r="C16" s="39" t="s">
        <v>59</v>
      </c>
      <c r="D16" s="100">
        <f>上北郡!O16-上北郡!D16-上北郡!E16</f>
        <v>4157</v>
      </c>
      <c r="E16" s="41">
        <f>三戸郡!O16</f>
        <v>2469</v>
      </c>
      <c r="F16" s="41">
        <f t="shared" si="0"/>
        <v>6626</v>
      </c>
      <c r="G16" s="135">
        <f>県内10市!K16+県内10市!L16+県内10市!M16</f>
        <v>12223</v>
      </c>
      <c r="H16" s="157">
        <f t="shared" si="1"/>
        <v>18849</v>
      </c>
      <c r="I16" s="102"/>
      <c r="J16" s="102"/>
      <c r="K16" s="102"/>
      <c r="L16" s="102"/>
      <c r="M16" s="102"/>
      <c r="N16" s="102"/>
      <c r="O16" s="42">
        <f>青森管轄!O16+八戸管轄!H16</f>
        <v>46075</v>
      </c>
    </row>
    <row r="17" spans="1:15" ht="21" customHeight="1" x14ac:dyDescent="0.15">
      <c r="A17" s="38"/>
      <c r="B17" s="19" t="s">
        <v>61</v>
      </c>
      <c r="C17" s="39" t="s">
        <v>57</v>
      </c>
      <c r="D17" s="100">
        <f>上北郡!O17-上北郡!D17-上北郡!E17</f>
        <v>19</v>
      </c>
      <c r="E17" s="41">
        <f>三戸郡!O17</f>
        <v>12</v>
      </c>
      <c r="F17" s="41">
        <f t="shared" si="0"/>
        <v>31</v>
      </c>
      <c r="G17" s="135">
        <f>県内10市!K17+県内10市!L17+県内10市!M17</f>
        <v>46</v>
      </c>
      <c r="H17" s="157">
        <f t="shared" si="1"/>
        <v>77</v>
      </c>
      <c r="I17" s="102"/>
      <c r="J17" s="102"/>
      <c r="K17" s="102"/>
      <c r="L17" s="102"/>
      <c r="M17" s="102"/>
      <c r="N17" s="102"/>
      <c r="O17" s="42">
        <f>青森管轄!O17+八戸管轄!H17</f>
        <v>185</v>
      </c>
    </row>
    <row r="18" spans="1:15" ht="21" customHeight="1" x14ac:dyDescent="0.15">
      <c r="A18" s="38"/>
      <c r="B18" s="19"/>
      <c r="C18" s="39" t="s">
        <v>58</v>
      </c>
      <c r="D18" s="100">
        <f>上北郡!O18-上北郡!D18-上北郡!E18</f>
        <v>51</v>
      </c>
      <c r="E18" s="41">
        <f>三戸郡!O18</f>
        <v>37</v>
      </c>
      <c r="F18" s="41">
        <f t="shared" si="0"/>
        <v>88</v>
      </c>
      <c r="G18" s="135">
        <f>県内10市!K18+県内10市!L18+県内10市!M18</f>
        <v>522</v>
      </c>
      <c r="H18" s="157">
        <f t="shared" si="1"/>
        <v>610</v>
      </c>
      <c r="I18" s="102"/>
      <c r="J18" s="102"/>
      <c r="K18" s="102"/>
      <c r="L18" s="102"/>
      <c r="M18" s="102"/>
      <c r="N18" s="102"/>
      <c r="O18" s="42">
        <f>青森管轄!O18+八戸管轄!H18</f>
        <v>929</v>
      </c>
    </row>
    <row r="19" spans="1:15" ht="21" customHeight="1" x14ac:dyDescent="0.15">
      <c r="A19" s="38"/>
      <c r="B19" s="19"/>
      <c r="C19" s="39" t="s">
        <v>59</v>
      </c>
      <c r="D19" s="100">
        <f>上北郡!O19-上北郡!D19-上北郡!E19</f>
        <v>70</v>
      </c>
      <c r="E19" s="41">
        <f>三戸郡!O19</f>
        <v>49</v>
      </c>
      <c r="F19" s="41">
        <f t="shared" si="0"/>
        <v>119</v>
      </c>
      <c r="G19" s="135">
        <f>県内10市!K19+県内10市!L19+県内10市!M19</f>
        <v>568</v>
      </c>
      <c r="H19" s="157">
        <f t="shared" si="1"/>
        <v>687</v>
      </c>
      <c r="I19" s="102"/>
      <c r="J19" s="102"/>
      <c r="K19" s="102"/>
      <c r="L19" s="102"/>
      <c r="M19" s="102"/>
      <c r="N19" s="102"/>
      <c r="O19" s="42">
        <f>青森管轄!O19+八戸管轄!H19</f>
        <v>1114</v>
      </c>
    </row>
    <row r="20" spans="1:15" ht="21" customHeight="1" x14ac:dyDescent="0.15">
      <c r="A20" s="38"/>
      <c r="B20" s="19" t="s">
        <v>26</v>
      </c>
      <c r="C20" s="39" t="s">
        <v>57</v>
      </c>
      <c r="D20" s="100">
        <f>上北郡!O20-上北郡!D20-上北郡!E20</f>
        <v>6923</v>
      </c>
      <c r="E20" s="41">
        <f>三戸郡!O20</f>
        <v>3963</v>
      </c>
      <c r="F20" s="41">
        <f t="shared" si="0"/>
        <v>10886</v>
      </c>
      <c r="G20" s="135">
        <f>県内10市!K20+県内10市!L20+県内10市!M20</f>
        <v>18383</v>
      </c>
      <c r="H20" s="157">
        <f t="shared" si="1"/>
        <v>29269</v>
      </c>
      <c r="I20" s="40"/>
      <c r="J20" s="40"/>
      <c r="K20" s="40"/>
      <c r="L20" s="40"/>
      <c r="M20" s="40"/>
      <c r="N20" s="40"/>
      <c r="O20" s="42">
        <f>青森管轄!O20+八戸管轄!H20</f>
        <v>70568</v>
      </c>
    </row>
    <row r="21" spans="1:15" ht="21" customHeight="1" x14ac:dyDescent="0.15">
      <c r="A21" s="38"/>
      <c r="B21" s="19"/>
      <c r="C21" s="39" t="s">
        <v>58</v>
      </c>
      <c r="D21" s="100">
        <f>上北郡!O21-上北郡!D21-上北郡!E21</f>
        <v>653</v>
      </c>
      <c r="E21" s="41">
        <f>三戸郡!O21</f>
        <v>589</v>
      </c>
      <c r="F21" s="41">
        <f t="shared" si="0"/>
        <v>1242</v>
      </c>
      <c r="G21" s="135">
        <f>県内10市!K21+県内10市!L21+県内10市!M21</f>
        <v>3420</v>
      </c>
      <c r="H21" s="157">
        <f t="shared" si="1"/>
        <v>4662</v>
      </c>
      <c r="I21" s="40"/>
      <c r="J21" s="40"/>
      <c r="K21" s="40"/>
      <c r="L21" s="40"/>
      <c r="M21" s="40"/>
      <c r="N21" s="40"/>
      <c r="O21" s="42">
        <f>青森管轄!O21+八戸管轄!H21</f>
        <v>10224</v>
      </c>
    </row>
    <row r="22" spans="1:15" ht="21" customHeight="1" thickBot="1" x14ac:dyDescent="0.2">
      <c r="A22" s="43"/>
      <c r="B22" s="26"/>
      <c r="C22" s="44" t="s">
        <v>59</v>
      </c>
      <c r="D22" s="134">
        <f>上北郡!O22-上北郡!D22-上北郡!E22</f>
        <v>7576</v>
      </c>
      <c r="E22" s="104">
        <f>三戸郡!O22</f>
        <v>4552</v>
      </c>
      <c r="F22" s="142">
        <f t="shared" si="0"/>
        <v>12128</v>
      </c>
      <c r="G22" s="135">
        <f>県内10市!K22+県内10市!L22+県内10市!M22</f>
        <v>21803</v>
      </c>
      <c r="H22" s="158">
        <f t="shared" si="1"/>
        <v>33931</v>
      </c>
      <c r="I22" s="61"/>
      <c r="J22" s="61"/>
      <c r="K22" s="61"/>
      <c r="L22" s="61"/>
      <c r="M22" s="61"/>
      <c r="N22" s="61"/>
      <c r="O22" s="46">
        <f>青森管轄!O22+八戸管轄!H22</f>
        <v>80792</v>
      </c>
    </row>
    <row r="23" spans="1:15" ht="21" customHeight="1" x14ac:dyDescent="0.15">
      <c r="A23" s="32" t="s">
        <v>27</v>
      </c>
      <c r="B23" s="33" t="s">
        <v>56</v>
      </c>
      <c r="C23" s="34" t="s">
        <v>57</v>
      </c>
      <c r="D23" s="130">
        <f>上北郡!O23-上北郡!D23-上北郡!E23</f>
        <v>63</v>
      </c>
      <c r="E23" s="96">
        <f>三戸郡!O23</f>
        <v>9</v>
      </c>
      <c r="F23" s="104">
        <f t="shared" si="0"/>
        <v>72</v>
      </c>
      <c r="G23" s="96">
        <f>県内10市!K23+県内10市!L23+県内10市!M23</f>
        <v>71</v>
      </c>
      <c r="H23" s="159">
        <f t="shared" si="1"/>
        <v>143</v>
      </c>
      <c r="I23" s="156"/>
      <c r="J23" s="156"/>
      <c r="K23" s="156"/>
      <c r="L23" s="156"/>
      <c r="M23" s="156"/>
      <c r="N23" s="156"/>
      <c r="O23" s="37">
        <f>青森管轄!O23+八戸管轄!H23</f>
        <v>350</v>
      </c>
    </row>
    <row r="24" spans="1:15" ht="21" customHeight="1" x14ac:dyDescent="0.15">
      <c r="A24" s="38"/>
      <c r="B24" s="19"/>
      <c r="C24" s="39" t="s">
        <v>58</v>
      </c>
      <c r="D24" s="100">
        <f>上北郡!O24-上北郡!D24-上北郡!E24</f>
        <v>159</v>
      </c>
      <c r="E24" s="41">
        <f>三戸郡!O24</f>
        <v>70</v>
      </c>
      <c r="F24" s="41">
        <f t="shared" si="0"/>
        <v>229</v>
      </c>
      <c r="G24" s="135">
        <f>県内10市!K24+県内10市!L24+県内10市!M24</f>
        <v>366</v>
      </c>
      <c r="H24" s="157">
        <f t="shared" si="1"/>
        <v>595</v>
      </c>
      <c r="I24" s="102"/>
      <c r="J24" s="102"/>
      <c r="K24" s="102"/>
      <c r="L24" s="102"/>
      <c r="M24" s="102"/>
      <c r="N24" s="102"/>
      <c r="O24" s="42">
        <f>青森管轄!O24+八戸管轄!H24</f>
        <v>1287</v>
      </c>
    </row>
    <row r="25" spans="1:15" ht="21" customHeight="1" x14ac:dyDescent="0.15">
      <c r="A25" s="38"/>
      <c r="B25" s="19"/>
      <c r="C25" s="39" t="s">
        <v>59</v>
      </c>
      <c r="D25" s="100">
        <f>上北郡!O25-上北郡!D25-上北郡!E25</f>
        <v>222</v>
      </c>
      <c r="E25" s="41">
        <f>三戸郡!O25</f>
        <v>79</v>
      </c>
      <c r="F25" s="41">
        <f t="shared" si="0"/>
        <v>301</v>
      </c>
      <c r="G25" s="135">
        <f>県内10市!K25+県内10市!L25+県内10市!M25</f>
        <v>437</v>
      </c>
      <c r="H25" s="157">
        <f t="shared" si="1"/>
        <v>738</v>
      </c>
      <c r="I25" s="102"/>
      <c r="J25" s="102"/>
      <c r="K25" s="102"/>
      <c r="L25" s="102"/>
      <c r="M25" s="102"/>
      <c r="N25" s="102"/>
      <c r="O25" s="42">
        <f>青森管轄!O25+八戸管轄!H25</f>
        <v>1637</v>
      </c>
    </row>
    <row r="26" spans="1:15" ht="21" customHeight="1" x14ac:dyDescent="0.15">
      <c r="A26" s="38"/>
      <c r="B26" s="19" t="s">
        <v>60</v>
      </c>
      <c r="C26" s="39" t="s">
        <v>57</v>
      </c>
      <c r="D26" s="100">
        <f>上北郡!O26-上北郡!D26-上北郡!E26</f>
        <v>158</v>
      </c>
      <c r="E26" s="41">
        <f>三戸郡!O26</f>
        <v>73</v>
      </c>
      <c r="F26" s="41">
        <f t="shared" si="0"/>
        <v>231</v>
      </c>
      <c r="G26" s="135">
        <f>県内10市!K26+県内10市!L26+県内10市!M26</f>
        <v>393</v>
      </c>
      <c r="H26" s="157">
        <f t="shared" si="1"/>
        <v>624</v>
      </c>
      <c r="I26" s="102"/>
      <c r="J26" s="102"/>
      <c r="K26" s="102"/>
      <c r="L26" s="102"/>
      <c r="M26" s="102"/>
      <c r="N26" s="102"/>
      <c r="O26" s="42">
        <f>青森管轄!O26+八戸管轄!H26</f>
        <v>1561</v>
      </c>
    </row>
    <row r="27" spans="1:15" ht="21" customHeight="1" x14ac:dyDescent="0.15">
      <c r="A27" s="38"/>
      <c r="B27" s="19"/>
      <c r="C27" s="39" t="s">
        <v>58</v>
      </c>
      <c r="D27" s="100">
        <f>上北郡!O27-上北郡!D27-上北郡!E27</f>
        <v>31</v>
      </c>
      <c r="E27" s="41">
        <f>三戸郡!O27</f>
        <v>24</v>
      </c>
      <c r="F27" s="41">
        <f t="shared" si="0"/>
        <v>55</v>
      </c>
      <c r="G27" s="135">
        <f>県内10市!K27+県内10市!L27+県内10市!M27</f>
        <v>39</v>
      </c>
      <c r="H27" s="157">
        <f t="shared" si="1"/>
        <v>94</v>
      </c>
      <c r="I27" s="102"/>
      <c r="J27" s="102"/>
      <c r="K27" s="102"/>
      <c r="L27" s="102"/>
      <c r="M27" s="102"/>
      <c r="N27" s="102"/>
      <c r="O27" s="42">
        <f>青森管轄!O27+八戸管轄!H27</f>
        <v>324</v>
      </c>
    </row>
    <row r="28" spans="1:15" ht="21" customHeight="1" x14ac:dyDescent="0.15">
      <c r="A28" s="38"/>
      <c r="B28" s="19"/>
      <c r="C28" s="39" t="s">
        <v>59</v>
      </c>
      <c r="D28" s="100">
        <f>上北郡!O28-上北郡!D28-上北郡!E28</f>
        <v>189</v>
      </c>
      <c r="E28" s="41">
        <f>三戸郡!O28</f>
        <v>97</v>
      </c>
      <c r="F28" s="41">
        <f t="shared" si="0"/>
        <v>286</v>
      </c>
      <c r="G28" s="135">
        <f>県内10市!K28+県内10市!L28+県内10市!M28</f>
        <v>432</v>
      </c>
      <c r="H28" s="157">
        <f t="shared" si="1"/>
        <v>718</v>
      </c>
      <c r="I28" s="102"/>
      <c r="J28" s="102"/>
      <c r="K28" s="102"/>
      <c r="L28" s="102"/>
      <c r="M28" s="102"/>
      <c r="N28" s="102"/>
      <c r="O28" s="42">
        <f>青森管轄!O28+八戸管轄!H28</f>
        <v>1885</v>
      </c>
    </row>
    <row r="29" spans="1:15" ht="21" customHeight="1" x14ac:dyDescent="0.15">
      <c r="A29" s="38"/>
      <c r="B29" s="19" t="s">
        <v>26</v>
      </c>
      <c r="C29" s="39" t="s">
        <v>57</v>
      </c>
      <c r="D29" s="100">
        <f>上北郡!O29-上北郡!D29-上北郡!E29</f>
        <v>221</v>
      </c>
      <c r="E29" s="41">
        <f>三戸郡!O29</f>
        <v>82</v>
      </c>
      <c r="F29" s="41">
        <f t="shared" si="0"/>
        <v>303</v>
      </c>
      <c r="G29" s="135">
        <f>県内10市!K29+県内10市!L29+県内10市!M29</f>
        <v>464</v>
      </c>
      <c r="H29" s="157">
        <f t="shared" si="1"/>
        <v>767</v>
      </c>
      <c r="I29" s="40"/>
      <c r="J29" s="40"/>
      <c r="K29" s="40"/>
      <c r="L29" s="40"/>
      <c r="M29" s="40"/>
      <c r="N29" s="40"/>
      <c r="O29" s="42">
        <f>青森管轄!O29+八戸管轄!H29</f>
        <v>1911</v>
      </c>
    </row>
    <row r="30" spans="1:15" ht="21" customHeight="1" x14ac:dyDescent="0.15">
      <c r="A30" s="38"/>
      <c r="B30" s="19"/>
      <c r="C30" s="39" t="s">
        <v>58</v>
      </c>
      <c r="D30" s="100">
        <f>上北郡!O30-上北郡!D30-上北郡!E30</f>
        <v>190</v>
      </c>
      <c r="E30" s="41">
        <f>三戸郡!O30</f>
        <v>94</v>
      </c>
      <c r="F30" s="41">
        <f t="shared" si="0"/>
        <v>284</v>
      </c>
      <c r="G30" s="135">
        <f>県内10市!K30+県内10市!L30+県内10市!M30</f>
        <v>405</v>
      </c>
      <c r="H30" s="157">
        <f t="shared" si="1"/>
        <v>689</v>
      </c>
      <c r="I30" s="40"/>
      <c r="J30" s="40"/>
      <c r="K30" s="40"/>
      <c r="L30" s="40"/>
      <c r="M30" s="40"/>
      <c r="N30" s="40"/>
      <c r="O30" s="42">
        <f>青森管轄!O30+八戸管轄!H30</f>
        <v>1611</v>
      </c>
    </row>
    <row r="31" spans="1:15" ht="21" customHeight="1" thickBot="1" x14ac:dyDescent="0.2">
      <c r="A31" s="43"/>
      <c r="B31" s="26"/>
      <c r="C31" s="44" t="s">
        <v>59</v>
      </c>
      <c r="D31" s="134">
        <f>上北郡!O31-上北郡!D31-上北郡!E31</f>
        <v>411</v>
      </c>
      <c r="E31" s="104">
        <f>三戸郡!O31</f>
        <v>176</v>
      </c>
      <c r="F31" s="142">
        <f t="shared" si="0"/>
        <v>587</v>
      </c>
      <c r="G31" s="138">
        <f>県内10市!K31+県内10市!L31+県内10市!M31</f>
        <v>869</v>
      </c>
      <c r="H31" s="158">
        <f t="shared" si="1"/>
        <v>1456</v>
      </c>
      <c r="I31" s="61"/>
      <c r="J31" s="61"/>
      <c r="K31" s="61"/>
      <c r="L31" s="61"/>
      <c r="M31" s="61"/>
      <c r="N31" s="61"/>
      <c r="O31" s="46">
        <f>青森管轄!O31+八戸管轄!H31</f>
        <v>3522</v>
      </c>
    </row>
    <row r="32" spans="1:15" ht="21" customHeight="1" x14ac:dyDescent="0.15">
      <c r="A32" s="32" t="s">
        <v>28</v>
      </c>
      <c r="B32" s="33" t="s">
        <v>56</v>
      </c>
      <c r="C32" s="34" t="s">
        <v>57</v>
      </c>
      <c r="D32" s="130">
        <f>上北郡!O32-上北郡!D32-上北郡!E32</f>
        <v>14296</v>
      </c>
      <c r="E32" s="96">
        <f>三戸郡!O32</f>
        <v>9348</v>
      </c>
      <c r="F32" s="104">
        <f t="shared" si="0"/>
        <v>23644</v>
      </c>
      <c r="G32" s="104">
        <f>県内10市!K32+県内10市!L32+県内10市!M32</f>
        <v>55478</v>
      </c>
      <c r="H32" s="159">
        <f t="shared" si="1"/>
        <v>79122</v>
      </c>
      <c r="I32" s="156"/>
      <c r="J32" s="156"/>
      <c r="K32" s="156"/>
      <c r="L32" s="156"/>
      <c r="M32" s="156"/>
      <c r="N32" s="156"/>
      <c r="O32" s="37">
        <f>青森管轄!O32+八戸管轄!H32</f>
        <v>188473</v>
      </c>
    </row>
    <row r="33" spans="1:15" ht="21" customHeight="1" x14ac:dyDescent="0.15">
      <c r="A33" s="38"/>
      <c r="B33" s="19"/>
      <c r="C33" s="39" t="s">
        <v>58</v>
      </c>
      <c r="D33" s="100">
        <f>上北郡!O33-上北郡!D33-上北郡!E33</f>
        <v>57</v>
      </c>
      <c r="E33" s="41">
        <f>三戸郡!O33</f>
        <v>20</v>
      </c>
      <c r="F33" s="41">
        <f t="shared" si="0"/>
        <v>77</v>
      </c>
      <c r="G33" s="135">
        <f>県内10市!K33+県内10市!L33+県内10市!M33</f>
        <v>127</v>
      </c>
      <c r="H33" s="157">
        <f t="shared" si="1"/>
        <v>204</v>
      </c>
      <c r="I33" s="102"/>
      <c r="J33" s="102"/>
      <c r="K33" s="102"/>
      <c r="L33" s="102"/>
      <c r="M33" s="102"/>
      <c r="N33" s="102"/>
      <c r="O33" s="42">
        <f>青森管轄!O33+八戸管轄!H33</f>
        <v>627</v>
      </c>
    </row>
    <row r="34" spans="1:15" ht="21" customHeight="1" x14ac:dyDescent="0.15">
      <c r="A34" s="38"/>
      <c r="B34" s="19"/>
      <c r="C34" s="39" t="s">
        <v>59</v>
      </c>
      <c r="D34" s="100">
        <f>上北郡!O34-上北郡!D34-上北郡!E34</f>
        <v>14353</v>
      </c>
      <c r="E34" s="41">
        <f>三戸郡!O34</f>
        <v>9368</v>
      </c>
      <c r="F34" s="41">
        <f t="shared" si="0"/>
        <v>23721</v>
      </c>
      <c r="G34" s="135">
        <f>県内10市!K34+県内10市!L34+県内10市!M34</f>
        <v>55605</v>
      </c>
      <c r="H34" s="157">
        <f t="shared" si="1"/>
        <v>79326</v>
      </c>
      <c r="I34" s="102"/>
      <c r="J34" s="102"/>
      <c r="K34" s="102"/>
      <c r="L34" s="102"/>
      <c r="M34" s="102"/>
      <c r="N34" s="102"/>
      <c r="O34" s="42">
        <f>青森管轄!O34+八戸管轄!H34</f>
        <v>189100</v>
      </c>
    </row>
    <row r="35" spans="1:15" ht="21" customHeight="1" x14ac:dyDescent="0.15">
      <c r="A35" s="38"/>
      <c r="B35" s="19" t="s">
        <v>60</v>
      </c>
      <c r="C35" s="39" t="s">
        <v>57</v>
      </c>
      <c r="D35" s="100">
        <f>上北郡!O35-上北郡!D35-上北郡!E35</f>
        <v>15299</v>
      </c>
      <c r="E35" s="41">
        <f>三戸郡!O35</f>
        <v>11164</v>
      </c>
      <c r="F35" s="41">
        <f t="shared" si="0"/>
        <v>26463</v>
      </c>
      <c r="G35" s="135">
        <f>県内10市!K35+県内10市!L35+県内10市!M35</f>
        <v>63027</v>
      </c>
      <c r="H35" s="157">
        <f t="shared" si="1"/>
        <v>89490</v>
      </c>
      <c r="I35" s="102"/>
      <c r="J35" s="102"/>
      <c r="K35" s="102"/>
      <c r="L35" s="102"/>
      <c r="M35" s="102"/>
      <c r="N35" s="102"/>
      <c r="O35" s="42">
        <f>青森管轄!O35+八戸管轄!H35</f>
        <v>210128</v>
      </c>
    </row>
    <row r="36" spans="1:15" ht="21" customHeight="1" x14ac:dyDescent="0.15">
      <c r="A36" s="38"/>
      <c r="B36" s="19"/>
      <c r="C36" s="39" t="s">
        <v>58</v>
      </c>
      <c r="D36" s="100">
        <f>上北郡!O36-上北郡!D36-上北郡!E36</f>
        <v>82</v>
      </c>
      <c r="E36" s="41">
        <f>三戸郡!O36</f>
        <v>43</v>
      </c>
      <c r="F36" s="41">
        <f t="shared" si="0"/>
        <v>125</v>
      </c>
      <c r="G36" s="135">
        <f>県内10市!K36+県内10市!L36+県内10市!M36</f>
        <v>456</v>
      </c>
      <c r="H36" s="157">
        <f t="shared" si="1"/>
        <v>581</v>
      </c>
      <c r="I36" s="102"/>
      <c r="J36" s="102"/>
      <c r="K36" s="102"/>
      <c r="L36" s="102"/>
      <c r="M36" s="102"/>
      <c r="N36" s="102"/>
      <c r="O36" s="42">
        <f>青森管轄!O36+八戸管轄!H36</f>
        <v>1600</v>
      </c>
    </row>
    <row r="37" spans="1:15" ht="21" customHeight="1" x14ac:dyDescent="0.15">
      <c r="A37" s="38"/>
      <c r="B37" s="19"/>
      <c r="C37" s="39" t="s">
        <v>59</v>
      </c>
      <c r="D37" s="100">
        <f>上北郡!O37-上北郡!D37-上北郡!E37</f>
        <v>15381</v>
      </c>
      <c r="E37" s="41">
        <f>三戸郡!O37</f>
        <v>11207</v>
      </c>
      <c r="F37" s="41">
        <f t="shared" si="0"/>
        <v>26588</v>
      </c>
      <c r="G37" s="135">
        <f>県内10市!K37+県内10市!L37+県内10市!M37</f>
        <v>63483</v>
      </c>
      <c r="H37" s="157">
        <f t="shared" si="1"/>
        <v>90071</v>
      </c>
      <c r="I37" s="102"/>
      <c r="J37" s="102"/>
      <c r="K37" s="102"/>
      <c r="L37" s="102"/>
      <c r="M37" s="102"/>
      <c r="N37" s="102"/>
      <c r="O37" s="42">
        <f>青森管轄!O37+八戸管轄!H37</f>
        <v>211728</v>
      </c>
    </row>
    <row r="38" spans="1:15" ht="21" customHeight="1" x14ac:dyDescent="0.15">
      <c r="A38" s="38"/>
      <c r="B38" s="19" t="s">
        <v>26</v>
      </c>
      <c r="C38" s="39" t="s">
        <v>57</v>
      </c>
      <c r="D38" s="100">
        <f>上北郡!O38-上北郡!D38-上北郡!E38</f>
        <v>29595</v>
      </c>
      <c r="E38" s="41">
        <f>三戸郡!O38</f>
        <v>20512</v>
      </c>
      <c r="F38" s="41">
        <f t="shared" si="0"/>
        <v>50107</v>
      </c>
      <c r="G38" s="135">
        <f>県内10市!K38+県内10市!L38+県内10市!M38</f>
        <v>118505</v>
      </c>
      <c r="H38" s="157">
        <f t="shared" si="1"/>
        <v>168612</v>
      </c>
      <c r="I38" s="40"/>
      <c r="J38" s="40"/>
      <c r="K38" s="40"/>
      <c r="L38" s="40"/>
      <c r="M38" s="40"/>
      <c r="N38" s="40"/>
      <c r="O38" s="42">
        <f>青森管轄!O38+八戸管轄!H38</f>
        <v>398601</v>
      </c>
    </row>
    <row r="39" spans="1:15" ht="21" customHeight="1" x14ac:dyDescent="0.15">
      <c r="A39" s="38"/>
      <c r="B39" s="19"/>
      <c r="C39" s="39" t="s">
        <v>58</v>
      </c>
      <c r="D39" s="100">
        <f>上北郡!O39-上北郡!D39-上北郡!E39</f>
        <v>139</v>
      </c>
      <c r="E39" s="41">
        <f>三戸郡!O39</f>
        <v>63</v>
      </c>
      <c r="F39" s="41">
        <f t="shared" si="0"/>
        <v>202</v>
      </c>
      <c r="G39" s="135">
        <f>県内10市!K39+県内10市!L39+県内10市!M39</f>
        <v>583</v>
      </c>
      <c r="H39" s="157">
        <f t="shared" si="1"/>
        <v>785</v>
      </c>
      <c r="I39" s="40"/>
      <c r="J39" s="40"/>
      <c r="K39" s="40"/>
      <c r="L39" s="40"/>
      <c r="M39" s="40"/>
      <c r="N39" s="40"/>
      <c r="O39" s="42">
        <f>青森管轄!O39+八戸管轄!H39</f>
        <v>2227</v>
      </c>
    </row>
    <row r="40" spans="1:15" ht="21" customHeight="1" thickBot="1" x14ac:dyDescent="0.2">
      <c r="A40" s="43"/>
      <c r="B40" s="26"/>
      <c r="C40" s="44" t="s">
        <v>59</v>
      </c>
      <c r="D40" s="134">
        <f>上北郡!O40-上北郡!D40-上北郡!E40</f>
        <v>29734</v>
      </c>
      <c r="E40" s="104">
        <f>三戸郡!O40</f>
        <v>20575</v>
      </c>
      <c r="F40" s="142">
        <f t="shared" si="0"/>
        <v>50309</v>
      </c>
      <c r="G40" s="135">
        <f>県内10市!K40+県内10市!L40+県内10市!M40</f>
        <v>119088</v>
      </c>
      <c r="H40" s="158">
        <f t="shared" si="1"/>
        <v>169397</v>
      </c>
      <c r="I40" s="61"/>
      <c r="J40" s="61"/>
      <c r="K40" s="61"/>
      <c r="L40" s="61"/>
      <c r="M40" s="61"/>
      <c r="N40" s="61"/>
      <c r="O40" s="46">
        <f>青森管轄!O40+八戸管轄!H40</f>
        <v>400828</v>
      </c>
    </row>
    <row r="41" spans="1:15" ht="21" customHeight="1" x14ac:dyDescent="0.15">
      <c r="A41" s="47" t="s">
        <v>63</v>
      </c>
      <c r="B41" s="48"/>
      <c r="C41" s="34" t="s">
        <v>57</v>
      </c>
      <c r="D41" s="130">
        <f>上北郡!O41-上北郡!D41-上北郡!E41</f>
        <v>1054</v>
      </c>
      <c r="E41" s="96">
        <f>三戸郡!O41</f>
        <v>723</v>
      </c>
      <c r="F41" s="104">
        <f t="shared" si="0"/>
        <v>1777</v>
      </c>
      <c r="G41" s="96">
        <f>県内10市!K41+県内10市!L41+県内10市!M41</f>
        <v>3905</v>
      </c>
      <c r="H41" s="159">
        <f t="shared" si="1"/>
        <v>5682</v>
      </c>
      <c r="I41" s="156"/>
      <c r="J41" s="156"/>
      <c r="K41" s="156"/>
      <c r="L41" s="156"/>
      <c r="M41" s="156"/>
      <c r="N41" s="156"/>
      <c r="O41" s="37">
        <f>青森管轄!O41+八戸管轄!H41</f>
        <v>14636</v>
      </c>
    </row>
    <row r="42" spans="1:15" ht="21" customHeight="1" x14ac:dyDescent="0.15">
      <c r="A42" s="49"/>
      <c r="B42" s="50"/>
      <c r="C42" s="39" t="s">
        <v>58</v>
      </c>
      <c r="D42" s="100">
        <f>上北郡!O42-上北郡!D42-上北郡!E42</f>
        <v>322</v>
      </c>
      <c r="E42" s="41">
        <f>三戸郡!O42</f>
        <v>223</v>
      </c>
      <c r="F42" s="41">
        <f t="shared" si="0"/>
        <v>545</v>
      </c>
      <c r="G42" s="135">
        <f>県内10市!K42+県内10市!L42+県内10市!M42</f>
        <v>1561</v>
      </c>
      <c r="H42" s="157">
        <f t="shared" si="1"/>
        <v>2106</v>
      </c>
      <c r="I42" s="102"/>
      <c r="J42" s="102"/>
      <c r="K42" s="102"/>
      <c r="L42" s="102"/>
      <c r="M42" s="102"/>
      <c r="N42" s="102"/>
      <c r="O42" s="42">
        <f>青森管轄!O42+八戸管轄!H42</f>
        <v>5333</v>
      </c>
    </row>
    <row r="43" spans="1:15" ht="21" customHeight="1" thickBot="1" x14ac:dyDescent="0.2">
      <c r="A43" s="51"/>
      <c r="B43" s="52"/>
      <c r="C43" s="44" t="s">
        <v>59</v>
      </c>
      <c r="D43" s="134">
        <f>上北郡!O43-上北郡!D43-上北郡!E43</f>
        <v>1376</v>
      </c>
      <c r="E43" s="104">
        <f>三戸郡!O43</f>
        <v>946</v>
      </c>
      <c r="F43" s="142">
        <f t="shared" si="0"/>
        <v>2322</v>
      </c>
      <c r="G43" s="138">
        <f>県内10市!K43+県内10市!L43+県内10市!M43</f>
        <v>5466</v>
      </c>
      <c r="H43" s="158">
        <f t="shared" si="1"/>
        <v>7788</v>
      </c>
      <c r="I43" s="160"/>
      <c r="J43" s="160"/>
      <c r="K43" s="160"/>
      <c r="L43" s="160"/>
      <c r="M43" s="160"/>
      <c r="N43" s="160"/>
      <c r="O43" s="46">
        <f>青森管轄!O43+八戸管轄!H43</f>
        <v>19969</v>
      </c>
    </row>
    <row r="44" spans="1:15" ht="21" customHeight="1" x14ac:dyDescent="0.15">
      <c r="A44" s="47" t="s">
        <v>64</v>
      </c>
      <c r="B44" s="48"/>
      <c r="C44" s="34" t="s">
        <v>57</v>
      </c>
      <c r="D44" s="130">
        <f>上北郡!O44-上北郡!D44-上北郡!E44</f>
        <v>895</v>
      </c>
      <c r="E44" s="96">
        <f>三戸郡!O44</f>
        <v>367</v>
      </c>
      <c r="F44" s="104">
        <f t="shared" si="0"/>
        <v>1262</v>
      </c>
      <c r="G44" s="104">
        <f>県内10市!K44+県内10市!L44+県内10市!M44</f>
        <v>1858</v>
      </c>
      <c r="H44" s="159">
        <f t="shared" si="1"/>
        <v>3120</v>
      </c>
      <c r="I44" s="156"/>
      <c r="J44" s="156"/>
      <c r="K44" s="156"/>
      <c r="L44" s="156"/>
      <c r="M44" s="156"/>
      <c r="N44" s="156"/>
      <c r="O44" s="37">
        <f>青森管轄!O44+八戸管轄!H44</f>
        <v>10005</v>
      </c>
    </row>
    <row r="45" spans="1:15" ht="21" customHeight="1" x14ac:dyDescent="0.15">
      <c r="A45" s="49"/>
      <c r="B45" s="50"/>
      <c r="C45" s="39" t="s">
        <v>58</v>
      </c>
      <c r="D45" s="100">
        <f>上北郡!O45-上北郡!D45-上北郡!E45</f>
        <v>2</v>
      </c>
      <c r="E45" s="41">
        <f>三戸郡!O45</f>
        <v>0</v>
      </c>
      <c r="F45" s="41">
        <f t="shared" si="0"/>
        <v>2</v>
      </c>
      <c r="G45" s="135">
        <f>県内10市!K45+県内10市!L45+県内10市!M45</f>
        <v>9</v>
      </c>
      <c r="H45" s="157">
        <f t="shared" si="1"/>
        <v>11</v>
      </c>
      <c r="I45" s="102"/>
      <c r="J45" s="102"/>
      <c r="K45" s="102"/>
      <c r="L45" s="102"/>
      <c r="M45" s="102"/>
      <c r="N45" s="102"/>
      <c r="O45" s="42">
        <f>青森管轄!O45+八戸管轄!H45</f>
        <v>23</v>
      </c>
    </row>
    <row r="46" spans="1:15" ht="21" customHeight="1" thickBot="1" x14ac:dyDescent="0.2">
      <c r="A46" s="51"/>
      <c r="B46" s="52"/>
      <c r="C46" s="44" t="s">
        <v>59</v>
      </c>
      <c r="D46" s="134">
        <f>上北郡!O46-上北郡!D46-上北郡!E46</f>
        <v>897</v>
      </c>
      <c r="E46" s="104">
        <f>三戸郡!O46</f>
        <v>367</v>
      </c>
      <c r="F46" s="104">
        <f t="shared" si="0"/>
        <v>1264</v>
      </c>
      <c r="G46" s="135">
        <f>県内10市!K46+県内10市!L46+県内10市!M46</f>
        <v>1867</v>
      </c>
      <c r="H46" s="159">
        <f t="shared" si="1"/>
        <v>3131</v>
      </c>
      <c r="I46" s="160"/>
      <c r="J46" s="160"/>
      <c r="K46" s="160"/>
      <c r="L46" s="160"/>
      <c r="M46" s="160"/>
      <c r="N46" s="160"/>
      <c r="O46" s="46">
        <f>青森管轄!O46+八戸管轄!H46</f>
        <v>10028</v>
      </c>
    </row>
    <row r="47" spans="1:15" ht="21" customHeight="1" thickBot="1" x14ac:dyDescent="0.2">
      <c r="A47" s="53" t="s">
        <v>65</v>
      </c>
      <c r="B47" s="54"/>
      <c r="C47" s="55"/>
      <c r="D47" s="130">
        <f>上北郡!O47-上北郡!D47-上北郡!E47</f>
        <v>39994</v>
      </c>
      <c r="E47" s="96">
        <f>三戸郡!O47</f>
        <v>26616</v>
      </c>
      <c r="F47" s="57">
        <f t="shared" si="0"/>
        <v>66610</v>
      </c>
      <c r="G47" s="57">
        <f>県内10市!K47+県内10市!L47+県内10市!M47</f>
        <v>149093</v>
      </c>
      <c r="H47" s="78">
        <f t="shared" si="1"/>
        <v>215703</v>
      </c>
      <c r="I47" s="109"/>
      <c r="J47" s="109"/>
      <c r="K47" s="109"/>
      <c r="L47" s="109"/>
      <c r="M47" s="109"/>
      <c r="N47" s="109"/>
      <c r="O47" s="37">
        <f>青森管轄!O47+八戸管轄!H47</f>
        <v>515139</v>
      </c>
    </row>
    <row r="48" spans="1:15" ht="21" customHeight="1" thickBot="1" x14ac:dyDescent="0.2">
      <c r="A48" s="53" t="s">
        <v>32</v>
      </c>
      <c r="B48" s="54"/>
      <c r="C48" s="55"/>
      <c r="D48" s="130">
        <f>上北郡!O48-上北郡!D48-上北郡!E48</f>
        <v>1030</v>
      </c>
      <c r="E48" s="96">
        <f>三戸郡!O48</f>
        <v>765</v>
      </c>
      <c r="F48" s="57">
        <f t="shared" si="0"/>
        <v>1795</v>
      </c>
      <c r="G48" s="57">
        <f>県内10市!K48+県内10市!L48+県内10市!M48</f>
        <v>3842</v>
      </c>
      <c r="H48" s="78">
        <f t="shared" si="1"/>
        <v>5637</v>
      </c>
      <c r="I48" s="109"/>
      <c r="J48" s="109"/>
      <c r="K48" s="109"/>
      <c r="L48" s="109"/>
      <c r="M48" s="109"/>
      <c r="N48" s="109"/>
      <c r="O48" s="37">
        <f>青森管轄!O48+八戸管轄!H48</f>
        <v>13953</v>
      </c>
    </row>
    <row r="49" spans="1:15" ht="21" customHeight="1" thickBot="1" x14ac:dyDescent="0.2">
      <c r="A49" s="53" t="s">
        <v>66</v>
      </c>
      <c r="B49" s="54"/>
      <c r="C49" s="55"/>
      <c r="D49" s="130">
        <f>上北郡!O49-上北郡!D49-上北郡!E49</f>
        <v>41024</v>
      </c>
      <c r="E49" s="96">
        <f>三戸郡!O49</f>
        <v>27381</v>
      </c>
      <c r="F49" s="57">
        <f t="shared" si="0"/>
        <v>68405</v>
      </c>
      <c r="G49" s="57">
        <f>県内10市!K49+県内10市!L49+県内10市!M49</f>
        <v>152935</v>
      </c>
      <c r="H49" s="78">
        <f t="shared" si="1"/>
        <v>221340</v>
      </c>
      <c r="I49" s="109"/>
      <c r="J49" s="109"/>
      <c r="K49" s="109"/>
      <c r="L49" s="109"/>
      <c r="M49" s="109"/>
      <c r="N49" s="109"/>
      <c r="O49" s="37">
        <f>青森管轄!O49+八戸管轄!H49</f>
        <v>529092</v>
      </c>
    </row>
    <row r="50" spans="1:15" ht="21" customHeight="1" x14ac:dyDescent="0.15">
      <c r="A50" s="110" t="s">
        <v>34</v>
      </c>
      <c r="B50" s="48" t="s">
        <v>67</v>
      </c>
      <c r="C50" s="34" t="s">
        <v>68</v>
      </c>
      <c r="D50" s="130">
        <f>上北郡!O50-上北郡!D50-上北郡!E50</f>
        <v>19934</v>
      </c>
      <c r="E50" s="96">
        <f>三戸郡!O50</f>
        <v>17195</v>
      </c>
      <c r="F50" s="104">
        <f t="shared" si="0"/>
        <v>37129</v>
      </c>
      <c r="G50" s="104">
        <f>県内10市!K50+県内10市!L50+県内10市!M50</f>
        <v>81360</v>
      </c>
      <c r="H50" s="159">
        <f t="shared" si="1"/>
        <v>118489</v>
      </c>
      <c r="I50" s="156"/>
      <c r="J50" s="156"/>
      <c r="K50" s="156"/>
      <c r="L50" s="156"/>
      <c r="M50" s="156"/>
      <c r="N50" s="156"/>
      <c r="O50" s="37">
        <f>青森管轄!O50+八戸管轄!H50</f>
        <v>323684</v>
      </c>
    </row>
    <row r="51" spans="1:15" ht="21" customHeight="1" x14ac:dyDescent="0.15">
      <c r="A51" s="18"/>
      <c r="B51" s="50"/>
      <c r="C51" s="39" t="s">
        <v>69</v>
      </c>
      <c r="D51" s="100">
        <f>上北郡!O51-上北郡!D51-上北郡!E51</f>
        <v>11467</v>
      </c>
      <c r="E51" s="41">
        <f>三戸郡!O51</f>
        <v>12346</v>
      </c>
      <c r="F51" s="41">
        <f t="shared" si="0"/>
        <v>23813</v>
      </c>
      <c r="G51" s="135">
        <f>県内10市!K51+県内10市!L51+県内10市!M51</f>
        <v>26912</v>
      </c>
      <c r="H51" s="157">
        <f t="shared" si="1"/>
        <v>50725</v>
      </c>
      <c r="I51" s="102"/>
      <c r="J51" s="102"/>
      <c r="K51" s="102"/>
      <c r="L51" s="102"/>
      <c r="M51" s="102"/>
      <c r="N51" s="102"/>
      <c r="O51" s="42">
        <f>青森管轄!O51+八戸管轄!H51</f>
        <v>133712</v>
      </c>
    </row>
    <row r="52" spans="1:15" ht="21" customHeight="1" x14ac:dyDescent="0.15">
      <c r="A52" s="18"/>
      <c r="B52" s="50"/>
      <c r="C52" s="39" t="s">
        <v>59</v>
      </c>
      <c r="D52" s="100">
        <f>上北郡!O52-上北郡!D52-上北郡!E52</f>
        <v>31401</v>
      </c>
      <c r="E52" s="41">
        <f>三戸郡!O52</f>
        <v>29541</v>
      </c>
      <c r="F52" s="41">
        <f t="shared" si="0"/>
        <v>60942</v>
      </c>
      <c r="G52" s="135">
        <f>県内10市!K52+県内10市!L52+県内10市!M52</f>
        <v>108272</v>
      </c>
      <c r="H52" s="157">
        <f t="shared" si="1"/>
        <v>169214</v>
      </c>
      <c r="I52" s="102"/>
      <c r="J52" s="102"/>
      <c r="K52" s="102"/>
      <c r="L52" s="102"/>
      <c r="M52" s="102"/>
      <c r="N52" s="102"/>
      <c r="O52" s="42">
        <f>青森管轄!O52+八戸管轄!H52</f>
        <v>457396</v>
      </c>
    </row>
    <row r="53" spans="1:15" ht="21" customHeight="1" x14ac:dyDescent="0.15">
      <c r="A53" s="18"/>
      <c r="B53" s="63" t="s">
        <v>38</v>
      </c>
      <c r="C53" s="64"/>
      <c r="D53" s="100">
        <f>上北郡!O53-上北郡!D53-上北郡!E53</f>
        <v>169</v>
      </c>
      <c r="E53" s="41">
        <f>三戸郡!O53</f>
        <v>127</v>
      </c>
      <c r="F53" s="41">
        <f t="shared" si="0"/>
        <v>296</v>
      </c>
      <c r="G53" s="135">
        <f>県内10市!K53+県内10市!L53+県内10市!M53</f>
        <v>557</v>
      </c>
      <c r="H53" s="157">
        <f t="shared" si="1"/>
        <v>853</v>
      </c>
      <c r="I53" s="102"/>
      <c r="J53" s="102"/>
      <c r="K53" s="102"/>
      <c r="L53" s="102"/>
      <c r="M53" s="102"/>
      <c r="N53" s="102"/>
      <c r="O53" s="42">
        <f>青森管轄!O53+八戸管轄!H53</f>
        <v>2378</v>
      </c>
    </row>
    <row r="54" spans="1:15" ht="21" customHeight="1" thickBot="1" x14ac:dyDescent="0.2">
      <c r="A54" s="25"/>
      <c r="B54" s="112" t="s">
        <v>39</v>
      </c>
      <c r="C54" s="113"/>
      <c r="D54" s="161" t="s">
        <v>40</v>
      </c>
      <c r="E54" s="116" t="str">
        <f>三戸郡!O54</f>
        <v>-</v>
      </c>
      <c r="F54" s="115" t="s">
        <v>40</v>
      </c>
      <c r="G54" s="69" t="s">
        <v>40</v>
      </c>
      <c r="H54" s="162" t="s">
        <v>40</v>
      </c>
      <c r="I54" s="160"/>
      <c r="J54" s="160"/>
      <c r="K54" s="160"/>
      <c r="L54" s="160"/>
      <c r="M54" s="160"/>
      <c r="N54" s="160"/>
      <c r="O54" s="70" t="s">
        <v>40</v>
      </c>
    </row>
    <row r="55" spans="1:15" ht="21" customHeight="1" thickBot="1" x14ac:dyDescent="0.2">
      <c r="A55" s="71" t="s">
        <v>41</v>
      </c>
      <c r="B55" s="72"/>
      <c r="C55" s="73"/>
      <c r="D55" s="130">
        <f>上北郡!O55-上北郡!D55-上北郡!E55</f>
        <v>31570</v>
      </c>
      <c r="E55" s="96">
        <f>三戸郡!O55</f>
        <v>29668</v>
      </c>
      <c r="F55" s="57">
        <f t="shared" si="0"/>
        <v>61238</v>
      </c>
      <c r="G55" s="57">
        <f>県内10市!K55+県内10市!L55+県内10市!M55</f>
        <v>108829</v>
      </c>
      <c r="H55" s="78">
        <f t="shared" si="1"/>
        <v>170067</v>
      </c>
      <c r="I55" s="109"/>
      <c r="J55" s="109"/>
      <c r="K55" s="109"/>
      <c r="L55" s="109"/>
      <c r="M55" s="109"/>
      <c r="N55" s="109"/>
      <c r="O55" s="37">
        <f>青森管轄!O55+八戸管轄!H55</f>
        <v>459774</v>
      </c>
    </row>
    <row r="56" spans="1:15" ht="23.25" customHeight="1" thickBot="1" x14ac:dyDescent="0.2">
      <c r="A56" s="74" t="s">
        <v>42</v>
      </c>
      <c r="B56" s="75"/>
      <c r="C56" s="76"/>
      <c r="D56" s="119">
        <f>上北郡!O56-上北郡!D56-上北郡!E56</f>
        <v>72594</v>
      </c>
      <c r="E56" s="78">
        <f>三戸郡!O56</f>
        <v>57049</v>
      </c>
      <c r="F56" s="78">
        <f t="shared" si="0"/>
        <v>129643</v>
      </c>
      <c r="G56" s="78">
        <f>県内10市!K56+県内10市!L56+県内10市!M56</f>
        <v>261764</v>
      </c>
      <c r="H56" s="78">
        <f t="shared" si="1"/>
        <v>391407</v>
      </c>
      <c r="I56" s="121"/>
      <c r="J56" s="121"/>
      <c r="K56" s="121"/>
      <c r="L56" s="121"/>
      <c r="M56" s="121"/>
      <c r="N56" s="121"/>
      <c r="O56" s="79">
        <f>青森管轄!O56+八戸管轄!H56</f>
        <v>988866</v>
      </c>
    </row>
    <row r="59" spans="1:15" ht="18.75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8.75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1A906-1A0B-43EE-8B74-E11FB7DFDD72}">
  <sheetPr>
    <tabColor rgb="FF3AE667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80"/>
      <c r="B4" s="80"/>
      <c r="C4" s="80"/>
      <c r="D4" s="80"/>
      <c r="E4" s="80"/>
      <c r="F4" s="81"/>
      <c r="G4" s="1" t="s">
        <v>43</v>
      </c>
    </row>
    <row r="5" spans="1:15" ht="15" customHeight="1" x14ac:dyDescent="0.2">
      <c r="A5" s="6"/>
      <c r="B5" s="163" t="s">
        <v>79</v>
      </c>
      <c r="C5" s="164"/>
      <c r="D5" s="165"/>
      <c r="E5" s="166"/>
      <c r="M5" s="167"/>
      <c r="N5" s="167"/>
      <c r="O5" s="82"/>
    </row>
    <row r="6" spans="1:15" ht="15" customHeight="1" thickBot="1" x14ac:dyDescent="0.2">
      <c r="M6" s="83"/>
      <c r="N6" s="83"/>
      <c r="O6" s="83"/>
    </row>
    <row r="7" spans="1:15" ht="48" customHeight="1" x14ac:dyDescent="0.15">
      <c r="A7" s="11" t="s">
        <v>3</v>
      </c>
      <c r="B7" s="12"/>
      <c r="C7" s="13"/>
      <c r="D7" s="84" t="s">
        <v>80</v>
      </c>
      <c r="E7" s="85" t="s">
        <v>81</v>
      </c>
      <c r="F7" s="16" t="s">
        <v>82</v>
      </c>
      <c r="G7" s="16" t="s">
        <v>83</v>
      </c>
      <c r="H7" s="16"/>
      <c r="I7" s="16"/>
      <c r="J7" s="16"/>
      <c r="K7" s="16"/>
      <c r="L7" s="16"/>
      <c r="M7" s="16"/>
      <c r="N7" s="122"/>
      <c r="O7" s="86" t="s">
        <v>23</v>
      </c>
    </row>
    <row r="8" spans="1:15" x14ac:dyDescent="0.15">
      <c r="A8" s="18" t="s">
        <v>53</v>
      </c>
      <c r="B8" s="19" t="s">
        <v>54</v>
      </c>
      <c r="C8" s="20" t="s">
        <v>55</v>
      </c>
      <c r="D8" s="87"/>
      <c r="E8" s="88"/>
      <c r="F8" s="89"/>
      <c r="G8" s="89"/>
      <c r="H8" s="89"/>
      <c r="I8" s="90"/>
      <c r="J8" s="90"/>
      <c r="K8" s="89"/>
      <c r="L8" s="89"/>
      <c r="M8" s="89"/>
      <c r="N8" s="125"/>
      <c r="O8" s="91"/>
    </row>
    <row r="9" spans="1:15" x14ac:dyDescent="0.15">
      <c r="A9" s="18"/>
      <c r="B9" s="19"/>
      <c r="C9" s="20"/>
      <c r="D9" s="87"/>
      <c r="E9" s="88"/>
      <c r="F9" s="89"/>
      <c r="G9" s="89"/>
      <c r="H9" s="89"/>
      <c r="I9" s="90"/>
      <c r="J9" s="90"/>
      <c r="K9" s="89"/>
      <c r="L9" s="89"/>
      <c r="M9" s="89"/>
      <c r="N9" s="125"/>
      <c r="O9" s="91"/>
    </row>
    <row r="10" spans="1:15" ht="18.75" customHeight="1" thickBot="1" x14ac:dyDescent="0.2">
      <c r="A10" s="25"/>
      <c r="B10" s="26"/>
      <c r="C10" s="27"/>
      <c r="D10" s="168"/>
      <c r="E10" s="169"/>
      <c r="F10" s="92"/>
      <c r="G10" s="92"/>
      <c r="H10" s="92"/>
      <c r="I10" s="93"/>
      <c r="J10" s="93"/>
      <c r="K10" s="92"/>
      <c r="L10" s="92"/>
      <c r="M10" s="92"/>
      <c r="N10" s="128"/>
      <c r="O10" s="94"/>
    </row>
    <row r="11" spans="1:15" ht="21" customHeight="1" x14ac:dyDescent="0.15">
      <c r="A11" s="32" t="s">
        <v>19</v>
      </c>
      <c r="B11" s="33" t="s">
        <v>56</v>
      </c>
      <c r="C11" s="34" t="s">
        <v>57</v>
      </c>
      <c r="D11" s="35">
        <v>219</v>
      </c>
      <c r="E11" s="36">
        <v>118</v>
      </c>
      <c r="F11" s="36">
        <v>51</v>
      </c>
      <c r="G11" s="36">
        <v>63</v>
      </c>
      <c r="H11" s="36"/>
      <c r="I11" s="36"/>
      <c r="J11" s="36"/>
      <c r="K11" s="36"/>
      <c r="L11" s="36"/>
      <c r="M11" s="36"/>
      <c r="N11" s="170"/>
      <c r="O11" s="37">
        <f t="shared" ref="O11:O56" si="0">SUM(D11:N11)</f>
        <v>451</v>
      </c>
    </row>
    <row r="12" spans="1:15" ht="21" customHeight="1" x14ac:dyDescent="0.15">
      <c r="A12" s="38"/>
      <c r="B12" s="19"/>
      <c r="C12" s="39" t="s">
        <v>58</v>
      </c>
      <c r="D12" s="40">
        <v>8</v>
      </c>
      <c r="E12" s="41">
        <v>18</v>
      </c>
      <c r="F12" s="41">
        <v>0</v>
      </c>
      <c r="G12" s="41">
        <v>19</v>
      </c>
      <c r="H12" s="41"/>
      <c r="I12" s="41"/>
      <c r="J12" s="41"/>
      <c r="K12" s="41"/>
      <c r="L12" s="41"/>
      <c r="M12" s="41"/>
      <c r="N12" s="101"/>
      <c r="O12" s="42">
        <f t="shared" si="0"/>
        <v>45</v>
      </c>
    </row>
    <row r="13" spans="1:15" ht="21" customHeight="1" x14ac:dyDescent="0.15">
      <c r="A13" s="38"/>
      <c r="B13" s="19"/>
      <c r="C13" s="39" t="s">
        <v>59</v>
      </c>
      <c r="D13" s="40">
        <f>SUM(D11:D12)</f>
        <v>227</v>
      </c>
      <c r="E13" s="41">
        <f>SUM(E11:E12)</f>
        <v>136</v>
      </c>
      <c r="F13" s="41">
        <f>SUM(F11:F12)</f>
        <v>51</v>
      </c>
      <c r="G13" s="41">
        <f>SUM(G11:G12)</f>
        <v>82</v>
      </c>
      <c r="H13" s="41"/>
      <c r="I13" s="41"/>
      <c r="J13" s="41"/>
      <c r="K13" s="41"/>
      <c r="L13" s="41"/>
      <c r="M13" s="41"/>
      <c r="N13" s="101"/>
      <c r="O13" s="42">
        <f t="shared" si="0"/>
        <v>496</v>
      </c>
    </row>
    <row r="14" spans="1:15" ht="21" customHeight="1" x14ac:dyDescent="0.15">
      <c r="A14" s="38"/>
      <c r="B14" s="19" t="s">
        <v>60</v>
      </c>
      <c r="C14" s="39" t="s">
        <v>57</v>
      </c>
      <c r="D14" s="40">
        <v>506</v>
      </c>
      <c r="E14" s="41">
        <v>173</v>
      </c>
      <c r="F14" s="41">
        <v>82</v>
      </c>
      <c r="G14" s="41">
        <v>121</v>
      </c>
      <c r="H14" s="41"/>
      <c r="I14" s="41"/>
      <c r="J14" s="41"/>
      <c r="K14" s="41"/>
      <c r="L14" s="41"/>
      <c r="M14" s="41"/>
      <c r="N14" s="101"/>
      <c r="O14" s="46">
        <f t="shared" si="0"/>
        <v>882</v>
      </c>
    </row>
    <row r="15" spans="1:15" ht="21" customHeight="1" x14ac:dyDescent="0.15">
      <c r="A15" s="38"/>
      <c r="B15" s="19"/>
      <c r="C15" s="39" t="s">
        <v>58</v>
      </c>
      <c r="D15" s="40">
        <v>2</v>
      </c>
      <c r="E15" s="41">
        <v>0</v>
      </c>
      <c r="F15" s="41">
        <v>0</v>
      </c>
      <c r="G15" s="41">
        <v>0</v>
      </c>
      <c r="H15" s="41"/>
      <c r="I15" s="41"/>
      <c r="J15" s="41"/>
      <c r="K15" s="41"/>
      <c r="L15" s="41"/>
      <c r="M15" s="41"/>
      <c r="N15" s="101"/>
      <c r="O15" s="42">
        <f t="shared" si="0"/>
        <v>2</v>
      </c>
    </row>
    <row r="16" spans="1:15" ht="21" customHeight="1" x14ac:dyDescent="0.15">
      <c r="A16" s="38"/>
      <c r="B16" s="19"/>
      <c r="C16" s="39" t="s">
        <v>59</v>
      </c>
      <c r="D16" s="40">
        <f>SUM(D14:D15)</f>
        <v>508</v>
      </c>
      <c r="E16" s="41">
        <f>SUM(E14:E15)</f>
        <v>173</v>
      </c>
      <c r="F16" s="41">
        <f>SUM(F14:F15)</f>
        <v>82</v>
      </c>
      <c r="G16" s="41">
        <f>SUM(G14:G15)</f>
        <v>121</v>
      </c>
      <c r="H16" s="41"/>
      <c r="I16" s="41"/>
      <c r="J16" s="41"/>
      <c r="K16" s="41"/>
      <c r="L16" s="41"/>
      <c r="M16" s="41"/>
      <c r="N16" s="101"/>
      <c r="O16" s="46">
        <f t="shared" si="0"/>
        <v>884</v>
      </c>
    </row>
    <row r="17" spans="1:15" ht="21" customHeight="1" x14ac:dyDescent="0.15">
      <c r="A17" s="38"/>
      <c r="B17" s="19" t="s">
        <v>61</v>
      </c>
      <c r="C17" s="39" t="s">
        <v>57</v>
      </c>
      <c r="D17" s="40">
        <v>0</v>
      </c>
      <c r="E17" s="41">
        <v>1</v>
      </c>
      <c r="F17" s="41">
        <v>3</v>
      </c>
      <c r="G17" s="41">
        <v>0</v>
      </c>
      <c r="H17" s="41"/>
      <c r="I17" s="41"/>
      <c r="J17" s="41"/>
      <c r="K17" s="41"/>
      <c r="L17" s="41"/>
      <c r="M17" s="41"/>
      <c r="N17" s="101"/>
      <c r="O17" s="42">
        <f t="shared" si="0"/>
        <v>4</v>
      </c>
    </row>
    <row r="18" spans="1:15" ht="21" customHeight="1" x14ac:dyDescent="0.15">
      <c r="A18" s="38"/>
      <c r="B18" s="19"/>
      <c r="C18" s="39" t="s">
        <v>58</v>
      </c>
      <c r="D18" s="40">
        <v>0</v>
      </c>
      <c r="E18" s="41">
        <v>2</v>
      </c>
      <c r="F18" s="41">
        <v>0</v>
      </c>
      <c r="G18" s="41">
        <v>7</v>
      </c>
      <c r="H18" s="41"/>
      <c r="I18" s="41"/>
      <c r="J18" s="41"/>
      <c r="K18" s="41"/>
      <c r="L18" s="41"/>
      <c r="M18" s="41"/>
      <c r="N18" s="101"/>
      <c r="O18" s="46">
        <f t="shared" si="0"/>
        <v>9</v>
      </c>
    </row>
    <row r="19" spans="1:15" ht="21" customHeight="1" x14ac:dyDescent="0.15">
      <c r="A19" s="38"/>
      <c r="B19" s="19"/>
      <c r="C19" s="39" t="s">
        <v>59</v>
      </c>
      <c r="D19" s="40">
        <f>SUM(D17:D18)</f>
        <v>0</v>
      </c>
      <c r="E19" s="40">
        <f>SUM(E17:E18)</f>
        <v>3</v>
      </c>
      <c r="F19" s="40">
        <f>SUM(F17:F18)</f>
        <v>3</v>
      </c>
      <c r="G19" s="40">
        <f>SUM(G17:G18)</f>
        <v>7</v>
      </c>
      <c r="H19" s="40"/>
      <c r="I19" s="40"/>
      <c r="J19" s="40"/>
      <c r="K19" s="40"/>
      <c r="L19" s="40"/>
      <c r="M19" s="40"/>
      <c r="N19" s="171"/>
      <c r="O19" s="42">
        <f t="shared" si="0"/>
        <v>13</v>
      </c>
    </row>
    <row r="20" spans="1:15" ht="21" customHeight="1" x14ac:dyDescent="0.15">
      <c r="A20" s="38"/>
      <c r="B20" s="19" t="s">
        <v>26</v>
      </c>
      <c r="C20" s="39" t="s">
        <v>57</v>
      </c>
      <c r="D20" s="40">
        <f>SUM(D11,D14,D17)</f>
        <v>725</v>
      </c>
      <c r="E20" s="40">
        <f>SUM(E11,E14,E17)</f>
        <v>292</v>
      </c>
      <c r="F20" s="40">
        <f t="shared" ref="F20:G21" si="1">SUM(F11,F14,F17)</f>
        <v>136</v>
      </c>
      <c r="G20" s="40">
        <f t="shared" si="1"/>
        <v>184</v>
      </c>
      <c r="H20" s="40"/>
      <c r="I20" s="40"/>
      <c r="J20" s="40"/>
      <c r="K20" s="40"/>
      <c r="L20" s="40"/>
      <c r="M20" s="40"/>
      <c r="N20" s="171"/>
      <c r="O20" s="46">
        <f t="shared" si="0"/>
        <v>1337</v>
      </c>
    </row>
    <row r="21" spans="1:15" ht="21" customHeight="1" x14ac:dyDescent="0.15">
      <c r="A21" s="38"/>
      <c r="B21" s="19"/>
      <c r="C21" s="39" t="s">
        <v>58</v>
      </c>
      <c r="D21" s="40">
        <f>SUM(D12,D15,D18)</f>
        <v>10</v>
      </c>
      <c r="E21" s="40">
        <f>SUM(E12,E15,E18)</f>
        <v>20</v>
      </c>
      <c r="F21" s="40">
        <f t="shared" si="1"/>
        <v>0</v>
      </c>
      <c r="G21" s="40">
        <f t="shared" si="1"/>
        <v>26</v>
      </c>
      <c r="H21" s="40"/>
      <c r="I21" s="40"/>
      <c r="J21" s="40"/>
      <c r="K21" s="40"/>
      <c r="L21" s="40"/>
      <c r="M21" s="40"/>
      <c r="N21" s="171"/>
      <c r="O21" s="42">
        <f t="shared" si="0"/>
        <v>56</v>
      </c>
    </row>
    <row r="22" spans="1:15" ht="21" customHeight="1" thickBot="1" x14ac:dyDescent="0.2">
      <c r="A22" s="43"/>
      <c r="B22" s="26"/>
      <c r="C22" s="44" t="s">
        <v>59</v>
      </c>
      <c r="D22" s="45">
        <f>SUM(D20:D21)</f>
        <v>735</v>
      </c>
      <c r="E22" s="138">
        <f>SUM(E20:E21)</f>
        <v>312</v>
      </c>
      <c r="F22" s="138">
        <f>SUM(F20:F21)</f>
        <v>136</v>
      </c>
      <c r="G22" s="138">
        <f>SUM(G20:G21)</f>
        <v>210</v>
      </c>
      <c r="H22" s="138"/>
      <c r="I22" s="138"/>
      <c r="J22" s="138"/>
      <c r="K22" s="138"/>
      <c r="L22" s="138"/>
      <c r="M22" s="138"/>
      <c r="N22" s="172"/>
      <c r="O22" s="46">
        <f t="shared" si="0"/>
        <v>1393</v>
      </c>
    </row>
    <row r="23" spans="1:15" ht="21" customHeight="1" x14ac:dyDescent="0.15">
      <c r="A23" s="32" t="s">
        <v>27</v>
      </c>
      <c r="B23" s="33" t="s">
        <v>56</v>
      </c>
      <c r="C23" s="34" t="s">
        <v>57</v>
      </c>
      <c r="D23" s="35">
        <v>2</v>
      </c>
      <c r="E23" s="36">
        <v>9</v>
      </c>
      <c r="F23" s="36">
        <v>3</v>
      </c>
      <c r="G23" s="36">
        <v>3</v>
      </c>
      <c r="H23" s="36"/>
      <c r="I23" s="36"/>
      <c r="J23" s="36"/>
      <c r="K23" s="36"/>
      <c r="L23" s="36"/>
      <c r="M23" s="36"/>
      <c r="N23" s="170"/>
      <c r="O23" s="37">
        <f t="shared" si="0"/>
        <v>17</v>
      </c>
    </row>
    <row r="24" spans="1:15" ht="21" customHeight="1" x14ac:dyDescent="0.15">
      <c r="A24" s="38"/>
      <c r="B24" s="19"/>
      <c r="C24" s="39" t="s">
        <v>58</v>
      </c>
      <c r="D24" s="40">
        <v>12</v>
      </c>
      <c r="E24" s="41">
        <v>0</v>
      </c>
      <c r="F24" s="41">
        <v>0</v>
      </c>
      <c r="G24" s="41">
        <v>0</v>
      </c>
      <c r="H24" s="41"/>
      <c r="I24" s="41"/>
      <c r="J24" s="41"/>
      <c r="K24" s="41"/>
      <c r="L24" s="41"/>
      <c r="M24" s="41"/>
      <c r="N24" s="101"/>
      <c r="O24" s="42">
        <f t="shared" si="0"/>
        <v>12</v>
      </c>
    </row>
    <row r="25" spans="1:15" ht="21" customHeight="1" x14ac:dyDescent="0.15">
      <c r="A25" s="38"/>
      <c r="B25" s="19"/>
      <c r="C25" s="39" t="s">
        <v>59</v>
      </c>
      <c r="D25" s="40">
        <f>SUM(D23:D24)</f>
        <v>14</v>
      </c>
      <c r="E25" s="41">
        <f>SUM(E23:E24)</f>
        <v>9</v>
      </c>
      <c r="F25" s="41">
        <f>SUM(F23:F24)</f>
        <v>3</v>
      </c>
      <c r="G25" s="41">
        <f>SUM(G23:G24)</f>
        <v>3</v>
      </c>
      <c r="H25" s="41"/>
      <c r="I25" s="41"/>
      <c r="J25" s="41"/>
      <c r="K25" s="41"/>
      <c r="L25" s="41"/>
      <c r="M25" s="41"/>
      <c r="N25" s="101"/>
      <c r="O25" s="46">
        <f t="shared" si="0"/>
        <v>29</v>
      </c>
    </row>
    <row r="26" spans="1:15" ht="21" customHeight="1" x14ac:dyDescent="0.15">
      <c r="A26" s="38"/>
      <c r="B26" s="19" t="s">
        <v>60</v>
      </c>
      <c r="C26" s="39" t="s">
        <v>57</v>
      </c>
      <c r="D26" s="40">
        <v>21</v>
      </c>
      <c r="E26" s="41">
        <v>19</v>
      </c>
      <c r="F26" s="41">
        <v>9</v>
      </c>
      <c r="G26" s="41">
        <v>7</v>
      </c>
      <c r="H26" s="41"/>
      <c r="I26" s="41"/>
      <c r="J26" s="41"/>
      <c r="K26" s="41"/>
      <c r="L26" s="41"/>
      <c r="M26" s="41"/>
      <c r="N26" s="101"/>
      <c r="O26" s="42">
        <f t="shared" si="0"/>
        <v>56</v>
      </c>
    </row>
    <row r="27" spans="1:15" ht="21" customHeight="1" x14ac:dyDescent="0.15">
      <c r="A27" s="38"/>
      <c r="B27" s="19"/>
      <c r="C27" s="39" t="s">
        <v>58</v>
      </c>
      <c r="D27" s="40">
        <v>5</v>
      </c>
      <c r="E27" s="41">
        <v>0</v>
      </c>
      <c r="F27" s="41">
        <v>0</v>
      </c>
      <c r="G27" s="41">
        <v>0</v>
      </c>
      <c r="H27" s="41"/>
      <c r="I27" s="41"/>
      <c r="J27" s="41"/>
      <c r="K27" s="41"/>
      <c r="L27" s="41"/>
      <c r="M27" s="41"/>
      <c r="N27" s="101"/>
      <c r="O27" s="46">
        <f t="shared" si="0"/>
        <v>5</v>
      </c>
    </row>
    <row r="28" spans="1:15" ht="21" customHeight="1" x14ac:dyDescent="0.15">
      <c r="A28" s="38"/>
      <c r="B28" s="19"/>
      <c r="C28" s="39" t="s">
        <v>59</v>
      </c>
      <c r="D28" s="40">
        <f>SUM(D26:D27)</f>
        <v>26</v>
      </c>
      <c r="E28" s="41">
        <f>SUM(E26:E27)</f>
        <v>19</v>
      </c>
      <c r="F28" s="41">
        <f>SUM(F26:F27)</f>
        <v>9</v>
      </c>
      <c r="G28" s="41">
        <f>SUM(G26:G27)</f>
        <v>7</v>
      </c>
      <c r="H28" s="41"/>
      <c r="I28" s="41"/>
      <c r="J28" s="41"/>
      <c r="K28" s="41"/>
      <c r="L28" s="41"/>
      <c r="M28" s="41"/>
      <c r="N28" s="101"/>
      <c r="O28" s="42">
        <f t="shared" si="0"/>
        <v>61</v>
      </c>
    </row>
    <row r="29" spans="1:15" ht="21" customHeight="1" x14ac:dyDescent="0.15">
      <c r="A29" s="38"/>
      <c r="B29" s="19" t="s">
        <v>26</v>
      </c>
      <c r="C29" s="39" t="s">
        <v>57</v>
      </c>
      <c r="D29" s="40">
        <f>SUM(D23,D26)</f>
        <v>23</v>
      </c>
      <c r="E29" s="40">
        <f>SUM(E23,E26)</f>
        <v>28</v>
      </c>
      <c r="F29" s="40">
        <f t="shared" ref="F29:G30" si="2">SUM(F23,F26)</f>
        <v>12</v>
      </c>
      <c r="G29" s="40">
        <f t="shared" si="2"/>
        <v>10</v>
      </c>
      <c r="H29" s="40"/>
      <c r="I29" s="40"/>
      <c r="J29" s="40"/>
      <c r="K29" s="40"/>
      <c r="L29" s="40"/>
      <c r="M29" s="40"/>
      <c r="N29" s="171"/>
      <c r="O29" s="46">
        <f t="shared" si="0"/>
        <v>73</v>
      </c>
    </row>
    <row r="30" spans="1:15" ht="21" customHeight="1" x14ac:dyDescent="0.15">
      <c r="A30" s="38"/>
      <c r="B30" s="19"/>
      <c r="C30" s="39" t="s">
        <v>58</v>
      </c>
      <c r="D30" s="40">
        <f>SUM(D24,D27)</f>
        <v>17</v>
      </c>
      <c r="E30" s="40">
        <f>SUM(E24,E27)</f>
        <v>0</v>
      </c>
      <c r="F30" s="40">
        <f t="shared" si="2"/>
        <v>0</v>
      </c>
      <c r="G30" s="40">
        <f t="shared" si="2"/>
        <v>0</v>
      </c>
      <c r="H30" s="40"/>
      <c r="I30" s="40"/>
      <c r="J30" s="40"/>
      <c r="K30" s="40"/>
      <c r="L30" s="40"/>
      <c r="M30" s="40"/>
      <c r="N30" s="171"/>
      <c r="O30" s="42">
        <f t="shared" si="0"/>
        <v>17</v>
      </c>
    </row>
    <row r="31" spans="1:15" ht="21" customHeight="1" thickBot="1" x14ac:dyDescent="0.2">
      <c r="A31" s="43"/>
      <c r="B31" s="26"/>
      <c r="C31" s="44" t="s">
        <v>59</v>
      </c>
      <c r="D31" s="40">
        <f>SUM(D29:D30)</f>
        <v>40</v>
      </c>
      <c r="E31" s="40">
        <f>SUM(E29:E30)</f>
        <v>28</v>
      </c>
      <c r="F31" s="40">
        <f t="shared" ref="F31:G31" si="3">SUM(F29:F30)</f>
        <v>12</v>
      </c>
      <c r="G31" s="40">
        <f t="shared" si="3"/>
        <v>10</v>
      </c>
      <c r="H31" s="40"/>
      <c r="I31" s="40"/>
      <c r="J31" s="40"/>
      <c r="K31" s="40"/>
      <c r="L31" s="40"/>
      <c r="M31" s="40"/>
      <c r="N31" s="171"/>
      <c r="O31" s="46">
        <f t="shared" si="0"/>
        <v>90</v>
      </c>
    </row>
    <row r="32" spans="1:15" ht="21" customHeight="1" x14ac:dyDescent="0.15">
      <c r="A32" s="32" t="s">
        <v>28</v>
      </c>
      <c r="B32" s="33" t="s">
        <v>56</v>
      </c>
      <c r="C32" s="34" t="s">
        <v>57</v>
      </c>
      <c r="D32" s="35">
        <v>1456</v>
      </c>
      <c r="E32" s="36">
        <v>641</v>
      </c>
      <c r="F32" s="36">
        <v>275</v>
      </c>
      <c r="G32" s="36">
        <v>342</v>
      </c>
      <c r="H32" s="36"/>
      <c r="I32" s="36"/>
      <c r="J32" s="36"/>
      <c r="K32" s="36"/>
      <c r="L32" s="36"/>
      <c r="M32" s="36"/>
      <c r="N32" s="170"/>
      <c r="O32" s="37">
        <f t="shared" si="0"/>
        <v>2714</v>
      </c>
    </row>
    <row r="33" spans="1:15" ht="21" customHeight="1" x14ac:dyDescent="0.15">
      <c r="A33" s="38"/>
      <c r="B33" s="19"/>
      <c r="C33" s="39" t="s">
        <v>58</v>
      </c>
      <c r="D33" s="40">
        <v>8</v>
      </c>
      <c r="E33" s="41">
        <v>0</v>
      </c>
      <c r="F33" s="41">
        <v>4</v>
      </c>
      <c r="G33" s="41">
        <v>0</v>
      </c>
      <c r="H33" s="41"/>
      <c r="I33" s="41"/>
      <c r="J33" s="41"/>
      <c r="K33" s="41"/>
      <c r="L33" s="41"/>
      <c r="M33" s="41"/>
      <c r="N33" s="101"/>
      <c r="O33" s="42">
        <f t="shared" si="0"/>
        <v>12</v>
      </c>
    </row>
    <row r="34" spans="1:15" ht="21" customHeight="1" x14ac:dyDescent="0.15">
      <c r="A34" s="38"/>
      <c r="B34" s="19"/>
      <c r="C34" s="39" t="s">
        <v>59</v>
      </c>
      <c r="D34" s="40">
        <f>SUM(D32:D33)</f>
        <v>1464</v>
      </c>
      <c r="E34" s="41">
        <f>SUM(E32:E33)</f>
        <v>641</v>
      </c>
      <c r="F34" s="41">
        <f>SUM(F32:F33)</f>
        <v>279</v>
      </c>
      <c r="G34" s="41">
        <f>SUM(G32:G33)</f>
        <v>342</v>
      </c>
      <c r="H34" s="41"/>
      <c r="I34" s="41"/>
      <c r="J34" s="41"/>
      <c r="K34" s="41"/>
      <c r="L34" s="41"/>
      <c r="M34" s="41"/>
      <c r="N34" s="101"/>
      <c r="O34" s="46">
        <f t="shared" si="0"/>
        <v>2726</v>
      </c>
    </row>
    <row r="35" spans="1:15" ht="21" customHeight="1" x14ac:dyDescent="0.15">
      <c r="A35" s="38"/>
      <c r="B35" s="19" t="s">
        <v>60</v>
      </c>
      <c r="C35" s="39" t="s">
        <v>57</v>
      </c>
      <c r="D35" s="40">
        <v>1548</v>
      </c>
      <c r="E35" s="41">
        <v>740</v>
      </c>
      <c r="F35" s="41">
        <v>352</v>
      </c>
      <c r="G35" s="41">
        <v>382</v>
      </c>
      <c r="H35" s="41"/>
      <c r="I35" s="41"/>
      <c r="J35" s="41"/>
      <c r="K35" s="41"/>
      <c r="L35" s="41"/>
      <c r="M35" s="41"/>
      <c r="N35" s="101"/>
      <c r="O35" s="42">
        <f t="shared" si="0"/>
        <v>3022</v>
      </c>
    </row>
    <row r="36" spans="1:15" ht="21" customHeight="1" x14ac:dyDescent="0.15">
      <c r="A36" s="38"/>
      <c r="B36" s="19"/>
      <c r="C36" s="39" t="s">
        <v>58</v>
      </c>
      <c r="D36" s="40">
        <v>0</v>
      </c>
      <c r="E36" s="41">
        <v>2</v>
      </c>
      <c r="F36" s="41">
        <v>2</v>
      </c>
      <c r="G36" s="41">
        <v>1</v>
      </c>
      <c r="H36" s="41"/>
      <c r="I36" s="41"/>
      <c r="J36" s="41"/>
      <c r="K36" s="41"/>
      <c r="L36" s="41"/>
      <c r="M36" s="41"/>
      <c r="N36" s="101"/>
      <c r="O36" s="46">
        <f t="shared" si="0"/>
        <v>5</v>
      </c>
    </row>
    <row r="37" spans="1:15" ht="21" customHeight="1" x14ac:dyDescent="0.15">
      <c r="A37" s="38"/>
      <c r="B37" s="19"/>
      <c r="C37" s="39" t="s">
        <v>59</v>
      </c>
      <c r="D37" s="40">
        <f>SUM(D35:D36)</f>
        <v>1548</v>
      </c>
      <c r="E37" s="41">
        <f>SUM(E35:E36)</f>
        <v>742</v>
      </c>
      <c r="F37" s="41">
        <f>SUM(F35:F36)</f>
        <v>354</v>
      </c>
      <c r="G37" s="41">
        <f>SUM(G35:G36)</f>
        <v>383</v>
      </c>
      <c r="H37" s="41"/>
      <c r="I37" s="41"/>
      <c r="J37" s="41"/>
      <c r="K37" s="41"/>
      <c r="L37" s="41"/>
      <c r="M37" s="41"/>
      <c r="N37" s="101"/>
      <c r="O37" s="42">
        <f t="shared" si="0"/>
        <v>3027</v>
      </c>
    </row>
    <row r="38" spans="1:15" ht="21" customHeight="1" x14ac:dyDescent="0.15">
      <c r="A38" s="38"/>
      <c r="B38" s="19" t="s">
        <v>26</v>
      </c>
      <c r="C38" s="39" t="s">
        <v>57</v>
      </c>
      <c r="D38" s="40">
        <f>SUM(D32,D35)</f>
        <v>3004</v>
      </c>
      <c r="E38" s="40">
        <f t="shared" ref="E38:G39" si="4">SUM(E32,E35)</f>
        <v>1381</v>
      </c>
      <c r="F38" s="40">
        <f t="shared" si="4"/>
        <v>627</v>
      </c>
      <c r="G38" s="40">
        <f t="shared" si="4"/>
        <v>724</v>
      </c>
      <c r="H38" s="40"/>
      <c r="I38" s="40"/>
      <c r="J38" s="40"/>
      <c r="K38" s="40"/>
      <c r="L38" s="40"/>
      <c r="M38" s="40"/>
      <c r="N38" s="171"/>
      <c r="O38" s="46">
        <f t="shared" si="0"/>
        <v>5736</v>
      </c>
    </row>
    <row r="39" spans="1:15" ht="21" customHeight="1" x14ac:dyDescent="0.15">
      <c r="A39" s="38"/>
      <c r="B39" s="19"/>
      <c r="C39" s="39" t="s">
        <v>58</v>
      </c>
      <c r="D39" s="40">
        <f>SUM(D33,D36)</f>
        <v>8</v>
      </c>
      <c r="E39" s="40">
        <f t="shared" si="4"/>
        <v>2</v>
      </c>
      <c r="F39" s="40">
        <f t="shared" si="4"/>
        <v>6</v>
      </c>
      <c r="G39" s="40">
        <f t="shared" si="4"/>
        <v>1</v>
      </c>
      <c r="H39" s="40"/>
      <c r="I39" s="40"/>
      <c r="J39" s="40"/>
      <c r="K39" s="40"/>
      <c r="L39" s="40"/>
      <c r="M39" s="40"/>
      <c r="N39" s="171"/>
      <c r="O39" s="42">
        <f t="shared" si="0"/>
        <v>17</v>
      </c>
    </row>
    <row r="40" spans="1:15" ht="21" customHeight="1" thickBot="1" x14ac:dyDescent="0.2">
      <c r="A40" s="43"/>
      <c r="B40" s="26"/>
      <c r="C40" s="44" t="s">
        <v>59</v>
      </c>
      <c r="D40" s="40">
        <f>SUM(D38:D39)</f>
        <v>3012</v>
      </c>
      <c r="E40" s="40">
        <f>SUM(E38:E39)</f>
        <v>1383</v>
      </c>
      <c r="F40" s="40">
        <f t="shared" ref="F40:G40" si="5">SUM(F38:F39)</f>
        <v>633</v>
      </c>
      <c r="G40" s="40">
        <f t="shared" si="5"/>
        <v>725</v>
      </c>
      <c r="H40" s="40"/>
      <c r="I40" s="40"/>
      <c r="J40" s="40"/>
      <c r="K40" s="40"/>
      <c r="L40" s="40"/>
      <c r="M40" s="40"/>
      <c r="N40" s="171"/>
      <c r="O40" s="46">
        <f t="shared" si="0"/>
        <v>5753</v>
      </c>
    </row>
    <row r="41" spans="1:15" ht="21" customHeight="1" x14ac:dyDescent="0.15">
      <c r="A41" s="47" t="s">
        <v>63</v>
      </c>
      <c r="B41" s="48"/>
      <c r="C41" s="34" t="s">
        <v>57</v>
      </c>
      <c r="D41" s="35">
        <v>126</v>
      </c>
      <c r="E41" s="36">
        <v>101</v>
      </c>
      <c r="F41" s="36">
        <v>47</v>
      </c>
      <c r="G41" s="36">
        <v>33</v>
      </c>
      <c r="H41" s="36"/>
      <c r="I41" s="36"/>
      <c r="J41" s="36"/>
      <c r="K41" s="36"/>
      <c r="L41" s="36"/>
      <c r="M41" s="36"/>
      <c r="N41" s="170"/>
      <c r="O41" s="37">
        <f t="shared" si="0"/>
        <v>307</v>
      </c>
    </row>
    <row r="42" spans="1:15" ht="21" customHeight="1" x14ac:dyDescent="0.15">
      <c r="A42" s="49"/>
      <c r="B42" s="50"/>
      <c r="C42" s="39" t="s">
        <v>58</v>
      </c>
      <c r="D42" s="40">
        <v>7</v>
      </c>
      <c r="E42" s="41">
        <v>5</v>
      </c>
      <c r="F42" s="41">
        <v>3</v>
      </c>
      <c r="G42" s="41">
        <v>5</v>
      </c>
      <c r="H42" s="41"/>
      <c r="I42" s="41"/>
      <c r="J42" s="41"/>
      <c r="K42" s="41"/>
      <c r="L42" s="41"/>
      <c r="M42" s="41"/>
      <c r="N42" s="101"/>
      <c r="O42" s="42">
        <f t="shared" si="0"/>
        <v>20</v>
      </c>
    </row>
    <row r="43" spans="1:15" ht="21" customHeight="1" thickBot="1" x14ac:dyDescent="0.2">
      <c r="A43" s="51"/>
      <c r="B43" s="52"/>
      <c r="C43" s="44" t="s">
        <v>59</v>
      </c>
      <c r="D43" s="45">
        <f>SUM(D41:D42)</f>
        <v>133</v>
      </c>
      <c r="E43" s="138">
        <f>SUM(E41:E42)</f>
        <v>106</v>
      </c>
      <c r="F43" s="138">
        <f>SUM(F41:F42)</f>
        <v>50</v>
      </c>
      <c r="G43" s="138">
        <f>SUM(G41:G42)</f>
        <v>38</v>
      </c>
      <c r="H43" s="138"/>
      <c r="I43" s="138"/>
      <c r="J43" s="138"/>
      <c r="K43" s="138"/>
      <c r="L43" s="138"/>
      <c r="M43" s="138"/>
      <c r="N43" s="172"/>
      <c r="O43" s="46">
        <f t="shared" si="0"/>
        <v>327</v>
      </c>
    </row>
    <row r="44" spans="1:15" ht="21" customHeight="1" x14ac:dyDescent="0.15">
      <c r="A44" s="47" t="s">
        <v>64</v>
      </c>
      <c r="B44" s="48"/>
      <c r="C44" s="34" t="s">
        <v>57</v>
      </c>
      <c r="D44" s="35">
        <v>93</v>
      </c>
      <c r="E44" s="36">
        <v>60</v>
      </c>
      <c r="F44" s="36">
        <v>18</v>
      </c>
      <c r="G44" s="36">
        <v>28</v>
      </c>
      <c r="H44" s="36"/>
      <c r="I44" s="36"/>
      <c r="J44" s="36"/>
      <c r="K44" s="36"/>
      <c r="L44" s="36"/>
      <c r="M44" s="36"/>
      <c r="N44" s="170"/>
      <c r="O44" s="37">
        <f t="shared" si="0"/>
        <v>199</v>
      </c>
    </row>
    <row r="45" spans="1:15" ht="21" customHeight="1" x14ac:dyDescent="0.15">
      <c r="A45" s="49"/>
      <c r="B45" s="50"/>
      <c r="C45" s="39" t="s">
        <v>58</v>
      </c>
      <c r="D45" s="40">
        <v>0</v>
      </c>
      <c r="E45" s="41">
        <v>0</v>
      </c>
      <c r="F45" s="41">
        <v>0</v>
      </c>
      <c r="G45" s="41">
        <v>0</v>
      </c>
      <c r="H45" s="41"/>
      <c r="I45" s="41"/>
      <c r="J45" s="41"/>
      <c r="K45" s="41"/>
      <c r="L45" s="41"/>
      <c r="M45" s="41"/>
      <c r="N45" s="101"/>
      <c r="O45" s="42">
        <f t="shared" si="0"/>
        <v>0</v>
      </c>
    </row>
    <row r="46" spans="1:15" ht="21" customHeight="1" thickBot="1" x14ac:dyDescent="0.2">
      <c r="A46" s="51"/>
      <c r="B46" s="52"/>
      <c r="C46" s="44" t="s">
        <v>59</v>
      </c>
      <c r="D46" s="45">
        <f>SUM(D44:D45)</f>
        <v>93</v>
      </c>
      <c r="E46" s="138">
        <f>SUM(E44:E45)</f>
        <v>60</v>
      </c>
      <c r="F46" s="138">
        <f>SUM(F44:F45)</f>
        <v>18</v>
      </c>
      <c r="G46" s="138">
        <f>SUM(G44:G45)</f>
        <v>28</v>
      </c>
      <c r="H46" s="138"/>
      <c r="I46" s="138"/>
      <c r="J46" s="138"/>
      <c r="K46" s="138"/>
      <c r="L46" s="138"/>
      <c r="M46" s="138"/>
      <c r="N46" s="172"/>
      <c r="O46" s="46">
        <f t="shared" si="0"/>
        <v>199</v>
      </c>
    </row>
    <row r="47" spans="1:15" ht="21" customHeight="1" thickBot="1" x14ac:dyDescent="0.2">
      <c r="A47" s="53" t="s">
        <v>65</v>
      </c>
      <c r="B47" s="54"/>
      <c r="C47" s="55"/>
      <c r="D47" s="56">
        <f>SUM(D22,D31,D40,D43,D46)</f>
        <v>4013</v>
      </c>
      <c r="E47" s="57">
        <f>SUM(E22,E31,E40,E43,E46)</f>
        <v>1889</v>
      </c>
      <c r="F47" s="57">
        <f t="shared" ref="F47:G47" si="6">SUM(F22,F31,F40,F43,F46)</f>
        <v>849</v>
      </c>
      <c r="G47" s="57">
        <f t="shared" si="6"/>
        <v>1011</v>
      </c>
      <c r="H47" s="57"/>
      <c r="I47" s="57"/>
      <c r="J47" s="57"/>
      <c r="K47" s="57"/>
      <c r="L47" s="57"/>
      <c r="M47" s="57"/>
      <c r="N47" s="173"/>
      <c r="O47" s="37">
        <f t="shared" si="0"/>
        <v>7762</v>
      </c>
    </row>
    <row r="48" spans="1:15" ht="21" customHeight="1" thickBot="1" x14ac:dyDescent="0.2">
      <c r="A48" s="53" t="s">
        <v>32</v>
      </c>
      <c r="B48" s="54"/>
      <c r="C48" s="55"/>
      <c r="D48" s="56">
        <v>119</v>
      </c>
      <c r="E48" s="57">
        <v>30</v>
      </c>
      <c r="F48" s="57">
        <v>15</v>
      </c>
      <c r="G48" s="57">
        <v>31</v>
      </c>
      <c r="H48" s="57"/>
      <c r="I48" s="57"/>
      <c r="J48" s="57"/>
      <c r="K48" s="57"/>
      <c r="L48" s="57"/>
      <c r="M48" s="57"/>
      <c r="N48" s="173"/>
      <c r="O48" s="37">
        <f t="shared" si="0"/>
        <v>195</v>
      </c>
    </row>
    <row r="49" spans="1:15" ht="21" customHeight="1" thickBot="1" x14ac:dyDescent="0.2">
      <c r="A49" s="53" t="s">
        <v>66</v>
      </c>
      <c r="B49" s="54"/>
      <c r="C49" s="55"/>
      <c r="D49" s="56">
        <f>SUM(D47:D48)</f>
        <v>4132</v>
      </c>
      <c r="E49" s="57">
        <f>SUM(E47:E48)</f>
        <v>1919</v>
      </c>
      <c r="F49" s="57">
        <f>SUM(F47:F48)</f>
        <v>864</v>
      </c>
      <c r="G49" s="57">
        <f>SUM(G47:G48)</f>
        <v>1042</v>
      </c>
      <c r="H49" s="57"/>
      <c r="I49" s="57"/>
      <c r="J49" s="57"/>
      <c r="K49" s="57"/>
      <c r="L49" s="57"/>
      <c r="M49" s="57"/>
      <c r="N49" s="173"/>
      <c r="O49" s="37">
        <f t="shared" si="0"/>
        <v>7957</v>
      </c>
    </row>
    <row r="50" spans="1:15" ht="21" customHeight="1" x14ac:dyDescent="0.15">
      <c r="A50" s="58" t="s">
        <v>34</v>
      </c>
      <c r="B50" s="59" t="s">
        <v>67</v>
      </c>
      <c r="C50" s="60" t="s">
        <v>68</v>
      </c>
      <c r="D50" s="61">
        <v>2333</v>
      </c>
      <c r="E50" s="62">
        <v>1247</v>
      </c>
      <c r="F50" s="62">
        <v>532</v>
      </c>
      <c r="G50" s="62">
        <v>658</v>
      </c>
      <c r="H50" s="62"/>
      <c r="I50" s="62"/>
      <c r="J50" s="62"/>
      <c r="K50" s="62"/>
      <c r="L50" s="62"/>
      <c r="M50" s="62"/>
      <c r="N50" s="174"/>
      <c r="O50" s="37">
        <f t="shared" si="0"/>
        <v>4770</v>
      </c>
    </row>
    <row r="51" spans="1:15" ht="21" customHeight="1" x14ac:dyDescent="0.15">
      <c r="A51" s="18"/>
      <c r="B51" s="50"/>
      <c r="C51" s="39" t="s">
        <v>69</v>
      </c>
      <c r="D51" s="40">
        <v>1371</v>
      </c>
      <c r="E51" s="41">
        <v>646</v>
      </c>
      <c r="F51" s="41">
        <v>333</v>
      </c>
      <c r="G51" s="41">
        <v>475</v>
      </c>
      <c r="H51" s="41"/>
      <c r="I51" s="41"/>
      <c r="J51" s="41"/>
      <c r="K51" s="41"/>
      <c r="L51" s="41"/>
      <c r="M51" s="41"/>
      <c r="N51" s="101"/>
      <c r="O51" s="42">
        <f t="shared" si="0"/>
        <v>2825</v>
      </c>
    </row>
    <row r="52" spans="1:15" ht="21" customHeight="1" x14ac:dyDescent="0.15">
      <c r="A52" s="18"/>
      <c r="B52" s="50"/>
      <c r="C52" s="39" t="s">
        <v>59</v>
      </c>
      <c r="D52" s="40">
        <f>SUM(D50:D51)</f>
        <v>3704</v>
      </c>
      <c r="E52" s="41">
        <f>SUM(E50:E51)</f>
        <v>1893</v>
      </c>
      <c r="F52" s="41">
        <f>SUM(F50:F51)</f>
        <v>865</v>
      </c>
      <c r="G52" s="41">
        <f>SUM(G50:G51)</f>
        <v>1133</v>
      </c>
      <c r="H52" s="41"/>
      <c r="I52" s="41"/>
      <c r="J52" s="41"/>
      <c r="K52" s="41"/>
      <c r="L52" s="41"/>
      <c r="M52" s="41"/>
      <c r="N52" s="101"/>
      <c r="O52" s="46">
        <f t="shared" si="0"/>
        <v>7595</v>
      </c>
    </row>
    <row r="53" spans="1:15" ht="21" customHeight="1" x14ac:dyDescent="0.15">
      <c r="A53" s="18"/>
      <c r="B53" s="63" t="s">
        <v>38</v>
      </c>
      <c r="C53" s="64"/>
      <c r="D53" s="40">
        <v>24</v>
      </c>
      <c r="E53" s="41">
        <v>13</v>
      </c>
      <c r="F53" s="41">
        <v>7</v>
      </c>
      <c r="G53" s="41">
        <v>5</v>
      </c>
      <c r="H53" s="41"/>
      <c r="I53" s="41"/>
      <c r="J53" s="41"/>
      <c r="K53" s="41"/>
      <c r="L53" s="41"/>
      <c r="M53" s="41"/>
      <c r="N53" s="101"/>
      <c r="O53" s="42">
        <f t="shared" si="0"/>
        <v>49</v>
      </c>
    </row>
    <row r="54" spans="1:15" ht="21" customHeight="1" thickBot="1" x14ac:dyDescent="0.2">
      <c r="A54" s="65"/>
      <c r="B54" s="66" t="s">
        <v>39</v>
      </c>
      <c r="C54" s="67"/>
      <c r="D54" s="68" t="s">
        <v>40</v>
      </c>
      <c r="E54" s="69" t="s">
        <v>40</v>
      </c>
      <c r="F54" s="69" t="s">
        <v>40</v>
      </c>
      <c r="G54" s="69" t="s">
        <v>40</v>
      </c>
      <c r="H54" s="135"/>
      <c r="I54" s="135"/>
      <c r="J54" s="135"/>
      <c r="K54" s="135"/>
      <c r="L54" s="135"/>
      <c r="M54" s="135"/>
      <c r="N54" s="175"/>
      <c r="O54" s="70" t="s">
        <v>40</v>
      </c>
    </row>
    <row r="55" spans="1:15" ht="21" customHeight="1" thickBot="1" x14ac:dyDescent="0.2">
      <c r="A55" s="71" t="s">
        <v>41</v>
      </c>
      <c r="B55" s="72"/>
      <c r="C55" s="73"/>
      <c r="D55" s="56">
        <f>SUM(D52:D54)</f>
        <v>3728</v>
      </c>
      <c r="E55" s="57">
        <f>SUM(E52:E54)</f>
        <v>1906</v>
      </c>
      <c r="F55" s="57">
        <f>SUM(F52:F54)</f>
        <v>872</v>
      </c>
      <c r="G55" s="57">
        <f>SUM(G52:G54)</f>
        <v>1138</v>
      </c>
      <c r="H55" s="57"/>
      <c r="I55" s="57"/>
      <c r="J55" s="57"/>
      <c r="K55" s="57"/>
      <c r="L55" s="57"/>
      <c r="M55" s="57"/>
      <c r="N55" s="173"/>
      <c r="O55" s="37">
        <f t="shared" si="0"/>
        <v>7644</v>
      </c>
    </row>
    <row r="56" spans="1:15" ht="23.25" customHeight="1" thickBot="1" x14ac:dyDescent="0.2">
      <c r="A56" s="74" t="s">
        <v>42</v>
      </c>
      <c r="B56" s="75"/>
      <c r="C56" s="76"/>
      <c r="D56" s="77">
        <f>SUM(D49,D55)</f>
        <v>7860</v>
      </c>
      <c r="E56" s="77">
        <f>SUM(E49,E55)</f>
        <v>3825</v>
      </c>
      <c r="F56" s="77">
        <f t="shared" ref="F56:G56" si="7">SUM(F49,F55)</f>
        <v>1736</v>
      </c>
      <c r="G56" s="77">
        <f t="shared" si="7"/>
        <v>2180</v>
      </c>
      <c r="H56" s="78"/>
      <c r="I56" s="78"/>
      <c r="J56" s="78"/>
      <c r="K56" s="78"/>
      <c r="L56" s="78"/>
      <c r="M56" s="78"/>
      <c r="N56" s="120"/>
      <c r="O56" s="79">
        <f t="shared" si="0"/>
        <v>15601</v>
      </c>
    </row>
    <row r="59" spans="1:15" ht="18.75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8.75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4B5EB-FFA8-44A1-AD66-0A2712A5C1B8}">
  <sheetPr>
    <tabColor rgb="FF3AE667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80"/>
      <c r="B4" s="80"/>
      <c r="C4" s="80"/>
      <c r="D4" s="80"/>
      <c r="E4" s="81"/>
    </row>
    <row r="5" spans="1:15" ht="15" customHeight="1" x14ac:dyDescent="0.2">
      <c r="A5" s="6"/>
      <c r="B5" s="163" t="s">
        <v>84</v>
      </c>
      <c r="C5" s="164"/>
      <c r="D5" s="163"/>
      <c r="L5" s="167"/>
      <c r="M5" s="167"/>
      <c r="N5" s="167"/>
      <c r="O5" s="82"/>
    </row>
    <row r="6" spans="1:15" ht="15" customHeight="1" thickBot="1" x14ac:dyDescent="0.2">
      <c r="L6" s="83"/>
      <c r="M6" s="83"/>
      <c r="N6" s="83"/>
      <c r="O6" s="83"/>
    </row>
    <row r="7" spans="1:15" ht="48" customHeight="1" x14ac:dyDescent="0.15">
      <c r="A7" s="11" t="s">
        <v>3</v>
      </c>
      <c r="B7" s="12"/>
      <c r="C7" s="13"/>
      <c r="D7" s="84" t="s">
        <v>85</v>
      </c>
      <c r="E7" s="16" t="s">
        <v>86</v>
      </c>
      <c r="F7" s="16"/>
      <c r="G7" s="16"/>
      <c r="H7" s="16"/>
      <c r="I7" s="16"/>
      <c r="J7" s="16"/>
      <c r="K7" s="16"/>
      <c r="L7" s="16"/>
      <c r="M7" s="16"/>
      <c r="N7" s="122"/>
      <c r="O7" s="86" t="s">
        <v>23</v>
      </c>
    </row>
    <row r="8" spans="1:15" x14ac:dyDescent="0.15">
      <c r="A8" s="18" t="s">
        <v>53</v>
      </c>
      <c r="B8" s="19" t="s">
        <v>54</v>
      </c>
      <c r="C8" s="20" t="s">
        <v>55</v>
      </c>
      <c r="D8" s="87"/>
      <c r="E8" s="89"/>
      <c r="F8" s="89"/>
      <c r="G8" s="89"/>
      <c r="H8" s="89"/>
      <c r="I8" s="90"/>
      <c r="J8" s="90"/>
      <c r="K8" s="89"/>
      <c r="L8" s="89"/>
      <c r="M8" s="89"/>
      <c r="N8" s="125"/>
      <c r="O8" s="91"/>
    </row>
    <row r="9" spans="1:15" x14ac:dyDescent="0.15">
      <c r="A9" s="18"/>
      <c r="B9" s="19"/>
      <c r="C9" s="20"/>
      <c r="D9" s="87"/>
      <c r="E9" s="89"/>
      <c r="F9" s="89"/>
      <c r="G9" s="89"/>
      <c r="H9" s="89"/>
      <c r="I9" s="90"/>
      <c r="J9" s="90"/>
      <c r="K9" s="89"/>
      <c r="L9" s="89"/>
      <c r="M9" s="89"/>
      <c r="N9" s="125"/>
      <c r="O9" s="91"/>
    </row>
    <row r="10" spans="1:15" ht="18.75" customHeight="1" thickBot="1" x14ac:dyDescent="0.2">
      <c r="A10" s="25"/>
      <c r="B10" s="26"/>
      <c r="C10" s="27"/>
      <c r="D10" s="168"/>
      <c r="E10" s="92"/>
      <c r="F10" s="92"/>
      <c r="G10" s="92"/>
      <c r="H10" s="92"/>
      <c r="I10" s="93"/>
      <c r="J10" s="93"/>
      <c r="K10" s="92"/>
      <c r="L10" s="92"/>
      <c r="M10" s="92"/>
      <c r="N10" s="128"/>
      <c r="O10" s="94"/>
    </row>
    <row r="11" spans="1:15" ht="21" customHeight="1" x14ac:dyDescent="0.15">
      <c r="A11" s="32" t="s">
        <v>19</v>
      </c>
      <c r="B11" s="33" t="s">
        <v>56</v>
      </c>
      <c r="C11" s="34" t="s">
        <v>57</v>
      </c>
      <c r="D11" s="35">
        <v>209</v>
      </c>
      <c r="E11" s="36">
        <v>234</v>
      </c>
      <c r="F11" s="36"/>
      <c r="G11" s="36"/>
      <c r="H11" s="36"/>
      <c r="I11" s="36"/>
      <c r="J11" s="36"/>
      <c r="K11" s="36"/>
      <c r="L11" s="36"/>
      <c r="M11" s="170"/>
      <c r="N11" s="170"/>
      <c r="O11" s="99">
        <f t="shared" ref="O11:O56" si="0">SUM(D11:N11)</f>
        <v>443</v>
      </c>
    </row>
    <row r="12" spans="1:15" ht="21" customHeight="1" x14ac:dyDescent="0.15">
      <c r="A12" s="38"/>
      <c r="B12" s="19"/>
      <c r="C12" s="39" t="s">
        <v>58</v>
      </c>
      <c r="D12" s="40">
        <v>31</v>
      </c>
      <c r="E12" s="41">
        <v>10</v>
      </c>
      <c r="F12" s="41"/>
      <c r="G12" s="41"/>
      <c r="H12" s="41"/>
      <c r="I12" s="41"/>
      <c r="J12" s="41"/>
      <c r="K12" s="41"/>
      <c r="L12" s="41"/>
      <c r="M12" s="101"/>
      <c r="N12" s="176"/>
      <c r="O12" s="42">
        <f t="shared" si="0"/>
        <v>41</v>
      </c>
    </row>
    <row r="13" spans="1:15" ht="21" customHeight="1" x14ac:dyDescent="0.15">
      <c r="A13" s="38"/>
      <c r="B13" s="19"/>
      <c r="C13" s="39" t="s">
        <v>59</v>
      </c>
      <c r="D13" s="40">
        <f>SUM(D11:D12)</f>
        <v>240</v>
      </c>
      <c r="E13" s="41">
        <f>SUM(E11:E12)</f>
        <v>244</v>
      </c>
      <c r="F13" s="41"/>
      <c r="G13" s="41"/>
      <c r="H13" s="41"/>
      <c r="I13" s="41"/>
      <c r="J13" s="41"/>
      <c r="K13" s="41"/>
      <c r="L13" s="41"/>
      <c r="M13" s="101"/>
      <c r="N13" s="176"/>
      <c r="O13" s="42">
        <f t="shared" si="0"/>
        <v>484</v>
      </c>
    </row>
    <row r="14" spans="1:15" ht="21" customHeight="1" x14ac:dyDescent="0.15">
      <c r="A14" s="38"/>
      <c r="B14" s="19" t="s">
        <v>60</v>
      </c>
      <c r="C14" s="39" t="s">
        <v>57</v>
      </c>
      <c r="D14" s="40">
        <v>318</v>
      </c>
      <c r="E14" s="41">
        <v>193</v>
      </c>
      <c r="F14" s="41"/>
      <c r="G14" s="41"/>
      <c r="H14" s="41"/>
      <c r="I14" s="41"/>
      <c r="J14" s="41"/>
      <c r="K14" s="41"/>
      <c r="L14" s="41"/>
      <c r="M14" s="101"/>
      <c r="N14" s="176"/>
      <c r="O14" s="42">
        <f t="shared" si="0"/>
        <v>511</v>
      </c>
    </row>
    <row r="15" spans="1:15" ht="21" customHeight="1" x14ac:dyDescent="0.15">
      <c r="A15" s="38"/>
      <c r="B15" s="19"/>
      <c r="C15" s="39" t="s">
        <v>58</v>
      </c>
      <c r="D15" s="40">
        <v>5</v>
      </c>
      <c r="E15" s="41">
        <v>1</v>
      </c>
      <c r="F15" s="41"/>
      <c r="G15" s="41"/>
      <c r="H15" s="41"/>
      <c r="I15" s="41"/>
      <c r="J15" s="41"/>
      <c r="K15" s="41"/>
      <c r="L15" s="41"/>
      <c r="M15" s="101"/>
      <c r="N15" s="176"/>
      <c r="O15" s="42">
        <f t="shared" si="0"/>
        <v>6</v>
      </c>
    </row>
    <row r="16" spans="1:15" ht="21" customHeight="1" x14ac:dyDescent="0.15">
      <c r="A16" s="38"/>
      <c r="B16" s="19"/>
      <c r="C16" s="39" t="s">
        <v>59</v>
      </c>
      <c r="D16" s="40">
        <f>SUM(D14:D15)</f>
        <v>323</v>
      </c>
      <c r="E16" s="41">
        <f>SUM(E14:E15)</f>
        <v>194</v>
      </c>
      <c r="F16" s="41"/>
      <c r="G16" s="41"/>
      <c r="H16" s="41"/>
      <c r="I16" s="41"/>
      <c r="J16" s="41"/>
      <c r="K16" s="41"/>
      <c r="L16" s="41"/>
      <c r="M16" s="101"/>
      <c r="N16" s="176"/>
      <c r="O16" s="42">
        <f t="shared" si="0"/>
        <v>517</v>
      </c>
    </row>
    <row r="17" spans="1:15" ht="21" customHeight="1" x14ac:dyDescent="0.15">
      <c r="A17" s="38"/>
      <c r="B17" s="19" t="s">
        <v>61</v>
      </c>
      <c r="C17" s="39" t="s">
        <v>57</v>
      </c>
      <c r="D17" s="40">
        <v>1</v>
      </c>
      <c r="E17" s="41">
        <v>1</v>
      </c>
      <c r="F17" s="41"/>
      <c r="G17" s="41"/>
      <c r="H17" s="41"/>
      <c r="I17" s="41"/>
      <c r="J17" s="41"/>
      <c r="K17" s="41"/>
      <c r="L17" s="41"/>
      <c r="M17" s="101"/>
      <c r="N17" s="176"/>
      <c r="O17" s="42">
        <f t="shared" si="0"/>
        <v>2</v>
      </c>
    </row>
    <row r="18" spans="1:15" ht="21" customHeight="1" x14ac:dyDescent="0.15">
      <c r="A18" s="38"/>
      <c r="B18" s="19"/>
      <c r="C18" s="39" t="s">
        <v>58</v>
      </c>
      <c r="D18" s="40">
        <v>1</v>
      </c>
      <c r="E18" s="41">
        <v>0</v>
      </c>
      <c r="F18" s="41"/>
      <c r="G18" s="41"/>
      <c r="H18" s="41"/>
      <c r="I18" s="41"/>
      <c r="J18" s="41"/>
      <c r="K18" s="41"/>
      <c r="L18" s="41"/>
      <c r="M18" s="101"/>
      <c r="N18" s="176"/>
      <c r="O18" s="42">
        <f t="shared" si="0"/>
        <v>1</v>
      </c>
    </row>
    <row r="19" spans="1:15" ht="21" customHeight="1" x14ac:dyDescent="0.15">
      <c r="A19" s="38"/>
      <c r="B19" s="19"/>
      <c r="C19" s="39" t="s">
        <v>59</v>
      </c>
      <c r="D19" s="40">
        <f>SUM(D17:D18)</f>
        <v>2</v>
      </c>
      <c r="E19" s="41">
        <f>SUM(E17:E18)</f>
        <v>1</v>
      </c>
      <c r="F19" s="41"/>
      <c r="G19" s="41"/>
      <c r="H19" s="41"/>
      <c r="I19" s="41"/>
      <c r="J19" s="41"/>
      <c r="K19" s="41"/>
      <c r="L19" s="41"/>
      <c r="M19" s="101"/>
      <c r="N19" s="176"/>
      <c r="O19" s="42">
        <f t="shared" si="0"/>
        <v>3</v>
      </c>
    </row>
    <row r="20" spans="1:15" ht="21" customHeight="1" x14ac:dyDescent="0.15">
      <c r="A20" s="38"/>
      <c r="B20" s="19" t="s">
        <v>26</v>
      </c>
      <c r="C20" s="39" t="s">
        <v>57</v>
      </c>
      <c r="D20" s="40">
        <f>SUM(D11,D14,D17)</f>
        <v>528</v>
      </c>
      <c r="E20" s="40">
        <f>SUM(E11,E14,E17)</f>
        <v>428</v>
      </c>
      <c r="F20" s="40"/>
      <c r="G20" s="40"/>
      <c r="H20" s="40"/>
      <c r="I20" s="40"/>
      <c r="J20" s="40"/>
      <c r="K20" s="40"/>
      <c r="L20" s="40"/>
      <c r="M20" s="171"/>
      <c r="N20" s="176"/>
      <c r="O20" s="42">
        <f t="shared" si="0"/>
        <v>956</v>
      </c>
    </row>
    <row r="21" spans="1:15" ht="21" customHeight="1" x14ac:dyDescent="0.15">
      <c r="A21" s="38"/>
      <c r="B21" s="19"/>
      <c r="C21" s="39" t="s">
        <v>58</v>
      </c>
      <c r="D21" s="40">
        <f>SUM(D12,D15,D18)</f>
        <v>37</v>
      </c>
      <c r="E21" s="40">
        <f>SUM(E12,E15,E18)</f>
        <v>11</v>
      </c>
      <c r="F21" s="40"/>
      <c r="G21" s="40"/>
      <c r="H21" s="40"/>
      <c r="I21" s="40"/>
      <c r="J21" s="40"/>
      <c r="K21" s="40"/>
      <c r="L21" s="40"/>
      <c r="M21" s="171"/>
      <c r="N21" s="176"/>
      <c r="O21" s="42">
        <f t="shared" si="0"/>
        <v>48</v>
      </c>
    </row>
    <row r="22" spans="1:15" ht="21" customHeight="1" thickBot="1" x14ac:dyDescent="0.2">
      <c r="A22" s="43"/>
      <c r="B22" s="26"/>
      <c r="C22" s="44" t="s">
        <v>59</v>
      </c>
      <c r="D22" s="40">
        <f>SUM(D20:D21)</f>
        <v>565</v>
      </c>
      <c r="E22" s="40">
        <f>SUM(E20:E21)</f>
        <v>439</v>
      </c>
      <c r="F22" s="40"/>
      <c r="G22" s="40"/>
      <c r="H22" s="40"/>
      <c r="I22" s="40"/>
      <c r="J22" s="40"/>
      <c r="K22" s="40"/>
      <c r="L22" s="40"/>
      <c r="M22" s="171"/>
      <c r="N22" s="176"/>
      <c r="O22" s="42">
        <f t="shared" si="0"/>
        <v>1004</v>
      </c>
    </row>
    <row r="23" spans="1:15" ht="21" customHeight="1" x14ac:dyDescent="0.15">
      <c r="A23" s="32" t="s">
        <v>27</v>
      </c>
      <c r="B23" s="33" t="s">
        <v>56</v>
      </c>
      <c r="C23" s="34" t="s">
        <v>57</v>
      </c>
      <c r="D23" s="35">
        <v>1</v>
      </c>
      <c r="E23" s="36">
        <v>7</v>
      </c>
      <c r="F23" s="36"/>
      <c r="G23" s="36"/>
      <c r="H23" s="36"/>
      <c r="I23" s="36"/>
      <c r="J23" s="36"/>
      <c r="K23" s="36"/>
      <c r="L23" s="36"/>
      <c r="M23" s="170"/>
      <c r="N23" s="177"/>
      <c r="O23" s="99">
        <f t="shared" si="0"/>
        <v>8</v>
      </c>
    </row>
    <row r="24" spans="1:15" ht="21" customHeight="1" x14ac:dyDescent="0.15">
      <c r="A24" s="38"/>
      <c r="B24" s="19"/>
      <c r="C24" s="39" t="s">
        <v>58</v>
      </c>
      <c r="D24" s="40">
        <v>28</v>
      </c>
      <c r="E24" s="41">
        <v>0</v>
      </c>
      <c r="F24" s="41"/>
      <c r="G24" s="41"/>
      <c r="H24" s="41"/>
      <c r="I24" s="41"/>
      <c r="J24" s="41"/>
      <c r="K24" s="41"/>
      <c r="L24" s="41"/>
      <c r="M24" s="101"/>
      <c r="N24" s="176"/>
      <c r="O24" s="42">
        <f t="shared" si="0"/>
        <v>28</v>
      </c>
    </row>
    <row r="25" spans="1:15" ht="21" customHeight="1" x14ac:dyDescent="0.15">
      <c r="A25" s="38"/>
      <c r="B25" s="19"/>
      <c r="C25" s="39" t="s">
        <v>59</v>
      </c>
      <c r="D25" s="40">
        <f>SUM(D23:D24)</f>
        <v>29</v>
      </c>
      <c r="E25" s="41">
        <f>SUM(E23:E24)</f>
        <v>7</v>
      </c>
      <c r="F25" s="41"/>
      <c r="G25" s="41"/>
      <c r="H25" s="41"/>
      <c r="I25" s="41"/>
      <c r="J25" s="41"/>
      <c r="K25" s="41"/>
      <c r="L25" s="41"/>
      <c r="M25" s="101"/>
      <c r="N25" s="176"/>
      <c r="O25" s="42">
        <f t="shared" si="0"/>
        <v>36</v>
      </c>
    </row>
    <row r="26" spans="1:15" ht="21" customHeight="1" x14ac:dyDescent="0.15">
      <c r="A26" s="38"/>
      <c r="B26" s="19" t="s">
        <v>60</v>
      </c>
      <c r="C26" s="39" t="s">
        <v>57</v>
      </c>
      <c r="D26" s="40">
        <v>17</v>
      </c>
      <c r="E26" s="41">
        <v>35</v>
      </c>
      <c r="F26" s="41"/>
      <c r="G26" s="41"/>
      <c r="H26" s="41"/>
      <c r="I26" s="41"/>
      <c r="J26" s="41"/>
      <c r="K26" s="41"/>
      <c r="L26" s="41"/>
      <c r="M26" s="101"/>
      <c r="N26" s="176"/>
      <c r="O26" s="42">
        <f t="shared" si="0"/>
        <v>52</v>
      </c>
    </row>
    <row r="27" spans="1:15" ht="21" customHeight="1" x14ac:dyDescent="0.15">
      <c r="A27" s="38"/>
      <c r="B27" s="19"/>
      <c r="C27" s="39" t="s">
        <v>58</v>
      </c>
      <c r="D27" s="40">
        <v>11</v>
      </c>
      <c r="E27" s="41">
        <v>0</v>
      </c>
      <c r="F27" s="41"/>
      <c r="G27" s="41"/>
      <c r="H27" s="41"/>
      <c r="I27" s="41"/>
      <c r="J27" s="41"/>
      <c r="K27" s="41"/>
      <c r="L27" s="41"/>
      <c r="M27" s="101"/>
      <c r="N27" s="176"/>
      <c r="O27" s="42">
        <f t="shared" si="0"/>
        <v>11</v>
      </c>
    </row>
    <row r="28" spans="1:15" ht="21" customHeight="1" x14ac:dyDescent="0.15">
      <c r="A28" s="38"/>
      <c r="B28" s="19"/>
      <c r="C28" s="39" t="s">
        <v>59</v>
      </c>
      <c r="D28" s="40">
        <f>SUM(D26:D27)</f>
        <v>28</v>
      </c>
      <c r="E28" s="41">
        <f>SUM(E26:E27)</f>
        <v>35</v>
      </c>
      <c r="F28" s="41"/>
      <c r="G28" s="41"/>
      <c r="H28" s="41"/>
      <c r="I28" s="41"/>
      <c r="J28" s="41"/>
      <c r="K28" s="41"/>
      <c r="L28" s="41"/>
      <c r="M28" s="101"/>
      <c r="N28" s="176"/>
      <c r="O28" s="42">
        <f t="shared" si="0"/>
        <v>63</v>
      </c>
    </row>
    <row r="29" spans="1:15" ht="21" customHeight="1" x14ac:dyDescent="0.15">
      <c r="A29" s="38"/>
      <c r="B29" s="19" t="s">
        <v>26</v>
      </c>
      <c r="C29" s="39" t="s">
        <v>57</v>
      </c>
      <c r="D29" s="40">
        <f>SUM(D23,D26)</f>
        <v>18</v>
      </c>
      <c r="E29" s="40">
        <f>SUM(E23,E26)</f>
        <v>42</v>
      </c>
      <c r="F29" s="40"/>
      <c r="G29" s="40"/>
      <c r="H29" s="40"/>
      <c r="I29" s="40"/>
      <c r="J29" s="40"/>
      <c r="K29" s="40"/>
      <c r="L29" s="40"/>
      <c r="M29" s="171"/>
      <c r="N29" s="176"/>
      <c r="O29" s="42">
        <f t="shared" si="0"/>
        <v>60</v>
      </c>
    </row>
    <row r="30" spans="1:15" ht="21" customHeight="1" x14ac:dyDescent="0.15">
      <c r="A30" s="38"/>
      <c r="B30" s="19"/>
      <c r="C30" s="39" t="s">
        <v>58</v>
      </c>
      <c r="D30" s="40">
        <f>SUM(D24,D27)</f>
        <v>39</v>
      </c>
      <c r="E30" s="40">
        <f>SUM(E24,E27)</f>
        <v>0</v>
      </c>
      <c r="F30" s="40"/>
      <c r="G30" s="40"/>
      <c r="H30" s="40"/>
      <c r="I30" s="40"/>
      <c r="J30" s="40"/>
      <c r="K30" s="40"/>
      <c r="L30" s="40"/>
      <c r="M30" s="171"/>
      <c r="N30" s="176"/>
      <c r="O30" s="42">
        <f t="shared" si="0"/>
        <v>39</v>
      </c>
    </row>
    <row r="31" spans="1:15" ht="21" customHeight="1" thickBot="1" x14ac:dyDescent="0.2">
      <c r="A31" s="43"/>
      <c r="B31" s="26"/>
      <c r="C31" s="44" t="s">
        <v>59</v>
      </c>
      <c r="D31" s="40">
        <f>SUM(D29:D30)</f>
        <v>57</v>
      </c>
      <c r="E31" s="40">
        <f t="shared" ref="E31" si="1">E25+E28</f>
        <v>42</v>
      </c>
      <c r="F31" s="40"/>
      <c r="G31" s="40"/>
      <c r="H31" s="40"/>
      <c r="I31" s="40"/>
      <c r="J31" s="40"/>
      <c r="K31" s="40"/>
      <c r="L31" s="40"/>
      <c r="M31" s="171"/>
      <c r="N31" s="176"/>
      <c r="O31" s="42">
        <f t="shared" si="0"/>
        <v>99</v>
      </c>
    </row>
    <row r="32" spans="1:15" ht="21" customHeight="1" x14ac:dyDescent="0.15">
      <c r="A32" s="32" t="s">
        <v>28</v>
      </c>
      <c r="B32" s="33" t="s">
        <v>56</v>
      </c>
      <c r="C32" s="34" t="s">
        <v>57</v>
      </c>
      <c r="D32" s="35">
        <v>1075</v>
      </c>
      <c r="E32" s="36">
        <v>897</v>
      </c>
      <c r="F32" s="36"/>
      <c r="G32" s="36"/>
      <c r="H32" s="36"/>
      <c r="I32" s="36"/>
      <c r="J32" s="36"/>
      <c r="K32" s="36"/>
      <c r="L32" s="36"/>
      <c r="M32" s="170"/>
      <c r="N32" s="177"/>
      <c r="O32" s="99">
        <f t="shared" si="0"/>
        <v>1972</v>
      </c>
    </row>
    <row r="33" spans="1:15" ht="21" customHeight="1" x14ac:dyDescent="0.15">
      <c r="A33" s="38"/>
      <c r="B33" s="19"/>
      <c r="C33" s="39" t="s">
        <v>58</v>
      </c>
      <c r="D33" s="40">
        <v>2</v>
      </c>
      <c r="E33" s="41">
        <v>2</v>
      </c>
      <c r="F33" s="41"/>
      <c r="G33" s="41"/>
      <c r="H33" s="41"/>
      <c r="I33" s="41"/>
      <c r="J33" s="41"/>
      <c r="K33" s="41"/>
      <c r="L33" s="41"/>
      <c r="M33" s="101"/>
      <c r="N33" s="176"/>
      <c r="O33" s="178">
        <f t="shared" si="0"/>
        <v>4</v>
      </c>
    </row>
    <row r="34" spans="1:15" ht="21" customHeight="1" x14ac:dyDescent="0.15">
      <c r="A34" s="38"/>
      <c r="B34" s="19"/>
      <c r="C34" s="39" t="s">
        <v>59</v>
      </c>
      <c r="D34" s="40">
        <f>SUM(D32:D33)</f>
        <v>1077</v>
      </c>
      <c r="E34" s="41">
        <f>SUM(E32:E33)</f>
        <v>899</v>
      </c>
      <c r="F34" s="41"/>
      <c r="G34" s="41"/>
      <c r="H34" s="41"/>
      <c r="I34" s="41"/>
      <c r="J34" s="41"/>
      <c r="K34" s="41"/>
      <c r="L34" s="41"/>
      <c r="M34" s="101"/>
      <c r="N34" s="176"/>
      <c r="O34" s="178">
        <f t="shared" si="0"/>
        <v>1976</v>
      </c>
    </row>
    <row r="35" spans="1:15" ht="21" customHeight="1" x14ac:dyDescent="0.15">
      <c r="A35" s="38"/>
      <c r="B35" s="19" t="s">
        <v>60</v>
      </c>
      <c r="C35" s="39" t="s">
        <v>57</v>
      </c>
      <c r="D35" s="40">
        <v>1354</v>
      </c>
      <c r="E35" s="41">
        <v>1198</v>
      </c>
      <c r="F35" s="41"/>
      <c r="G35" s="41"/>
      <c r="H35" s="41"/>
      <c r="I35" s="41"/>
      <c r="J35" s="41"/>
      <c r="K35" s="41"/>
      <c r="L35" s="41"/>
      <c r="M35" s="101"/>
      <c r="N35" s="176"/>
      <c r="O35" s="42">
        <f t="shared" si="0"/>
        <v>2552</v>
      </c>
    </row>
    <row r="36" spans="1:15" ht="21" customHeight="1" x14ac:dyDescent="0.15">
      <c r="A36" s="38"/>
      <c r="B36" s="19"/>
      <c r="C36" s="39" t="s">
        <v>58</v>
      </c>
      <c r="D36" s="40">
        <v>8</v>
      </c>
      <c r="E36" s="41">
        <v>1</v>
      </c>
      <c r="F36" s="41"/>
      <c r="G36" s="41"/>
      <c r="H36" s="41"/>
      <c r="I36" s="41"/>
      <c r="J36" s="41"/>
      <c r="K36" s="41"/>
      <c r="L36" s="41"/>
      <c r="M36" s="101"/>
      <c r="N36" s="176"/>
      <c r="O36" s="42">
        <f t="shared" si="0"/>
        <v>9</v>
      </c>
    </row>
    <row r="37" spans="1:15" ht="21" customHeight="1" x14ac:dyDescent="0.15">
      <c r="A37" s="38"/>
      <c r="B37" s="19"/>
      <c r="C37" s="39" t="s">
        <v>59</v>
      </c>
      <c r="D37" s="40">
        <f>SUM(D35:D36)</f>
        <v>1362</v>
      </c>
      <c r="E37" s="41">
        <f>SUM(E35:E36)</f>
        <v>1199</v>
      </c>
      <c r="F37" s="41"/>
      <c r="G37" s="41"/>
      <c r="H37" s="41"/>
      <c r="I37" s="41"/>
      <c r="J37" s="41"/>
      <c r="K37" s="41"/>
      <c r="L37" s="41"/>
      <c r="M37" s="101"/>
      <c r="N37" s="176"/>
      <c r="O37" s="42">
        <f t="shared" si="0"/>
        <v>2561</v>
      </c>
    </row>
    <row r="38" spans="1:15" ht="21" customHeight="1" x14ac:dyDescent="0.15">
      <c r="A38" s="38"/>
      <c r="B38" s="19" t="s">
        <v>26</v>
      </c>
      <c r="C38" s="39" t="s">
        <v>57</v>
      </c>
      <c r="D38" s="40">
        <f>SUM(D32,D35)</f>
        <v>2429</v>
      </c>
      <c r="E38" s="40">
        <f>SUM(E32,E35)</f>
        <v>2095</v>
      </c>
      <c r="F38" s="40"/>
      <c r="G38" s="40"/>
      <c r="H38" s="40"/>
      <c r="I38" s="40"/>
      <c r="J38" s="40"/>
      <c r="K38" s="40"/>
      <c r="L38" s="40"/>
      <c r="M38" s="171"/>
      <c r="N38" s="176"/>
      <c r="O38" s="42">
        <f t="shared" si="0"/>
        <v>4524</v>
      </c>
    </row>
    <row r="39" spans="1:15" ht="21" customHeight="1" x14ac:dyDescent="0.15">
      <c r="A39" s="38"/>
      <c r="B39" s="19"/>
      <c r="C39" s="39" t="s">
        <v>58</v>
      </c>
      <c r="D39" s="40">
        <f>SUM(D33,D36)</f>
        <v>10</v>
      </c>
      <c r="E39" s="40">
        <f>SUM(E33,E36)</f>
        <v>3</v>
      </c>
      <c r="F39" s="40"/>
      <c r="G39" s="40"/>
      <c r="H39" s="40"/>
      <c r="I39" s="40"/>
      <c r="J39" s="40"/>
      <c r="K39" s="40"/>
      <c r="L39" s="40"/>
      <c r="M39" s="171"/>
      <c r="N39" s="176"/>
      <c r="O39" s="42">
        <f t="shared" si="0"/>
        <v>13</v>
      </c>
    </row>
    <row r="40" spans="1:15" ht="21" customHeight="1" thickBot="1" x14ac:dyDescent="0.2">
      <c r="A40" s="43"/>
      <c r="B40" s="26"/>
      <c r="C40" s="44" t="s">
        <v>59</v>
      </c>
      <c r="D40" s="40">
        <f>SUM(D38:D39)</f>
        <v>2439</v>
      </c>
      <c r="E40" s="40">
        <f>SUM(E38:E39)</f>
        <v>2098</v>
      </c>
      <c r="F40" s="40"/>
      <c r="G40" s="40"/>
      <c r="H40" s="40"/>
      <c r="I40" s="40"/>
      <c r="J40" s="40"/>
      <c r="K40" s="40"/>
      <c r="L40" s="40"/>
      <c r="M40" s="171"/>
      <c r="N40" s="176"/>
      <c r="O40" s="42">
        <f t="shared" si="0"/>
        <v>4537</v>
      </c>
    </row>
    <row r="41" spans="1:15" ht="21" customHeight="1" x14ac:dyDescent="0.15">
      <c r="A41" s="179" t="s">
        <v>63</v>
      </c>
      <c r="B41" s="180"/>
      <c r="C41" s="34" t="s">
        <v>57</v>
      </c>
      <c r="D41" s="35">
        <v>135</v>
      </c>
      <c r="E41" s="36">
        <v>123</v>
      </c>
      <c r="F41" s="36"/>
      <c r="G41" s="36"/>
      <c r="H41" s="36"/>
      <c r="I41" s="36"/>
      <c r="J41" s="36"/>
      <c r="K41" s="36"/>
      <c r="L41" s="36"/>
      <c r="M41" s="170"/>
      <c r="N41" s="177"/>
      <c r="O41" s="37">
        <f t="shared" si="0"/>
        <v>258</v>
      </c>
    </row>
    <row r="42" spans="1:15" ht="21" customHeight="1" x14ac:dyDescent="0.15">
      <c r="A42" s="181"/>
      <c r="B42" s="182"/>
      <c r="C42" s="39" t="s">
        <v>58</v>
      </c>
      <c r="D42" s="40">
        <v>36</v>
      </c>
      <c r="E42" s="41">
        <v>5</v>
      </c>
      <c r="F42" s="41"/>
      <c r="G42" s="41"/>
      <c r="H42" s="41"/>
      <c r="I42" s="41"/>
      <c r="J42" s="41"/>
      <c r="K42" s="41"/>
      <c r="L42" s="41"/>
      <c r="M42" s="101"/>
      <c r="N42" s="176"/>
      <c r="O42" s="42">
        <f t="shared" si="0"/>
        <v>41</v>
      </c>
    </row>
    <row r="43" spans="1:15" ht="21" customHeight="1" thickBot="1" x14ac:dyDescent="0.2">
      <c r="A43" s="183"/>
      <c r="B43" s="184"/>
      <c r="C43" s="44" t="s">
        <v>59</v>
      </c>
      <c r="D43" s="45">
        <f>SUM(D41:D42)</f>
        <v>171</v>
      </c>
      <c r="E43" s="138">
        <f>SUM(E41:E42)</f>
        <v>128</v>
      </c>
      <c r="F43" s="138"/>
      <c r="G43" s="138"/>
      <c r="H43" s="138"/>
      <c r="I43" s="138"/>
      <c r="J43" s="138"/>
      <c r="K43" s="138"/>
      <c r="L43" s="138"/>
      <c r="M43" s="172"/>
      <c r="N43" s="185"/>
      <c r="O43" s="42">
        <f t="shared" si="0"/>
        <v>299</v>
      </c>
    </row>
    <row r="44" spans="1:15" ht="21" customHeight="1" x14ac:dyDescent="0.15">
      <c r="A44" s="47" t="s">
        <v>64</v>
      </c>
      <c r="B44" s="48"/>
      <c r="C44" s="34" t="s">
        <v>57</v>
      </c>
      <c r="D44" s="35">
        <v>112</v>
      </c>
      <c r="E44" s="36">
        <v>53</v>
      </c>
      <c r="F44" s="36"/>
      <c r="G44" s="36"/>
      <c r="H44" s="36"/>
      <c r="I44" s="36"/>
      <c r="J44" s="36"/>
      <c r="K44" s="36"/>
      <c r="L44" s="36"/>
      <c r="M44" s="170"/>
      <c r="N44" s="177"/>
      <c r="O44" s="37">
        <f t="shared" si="0"/>
        <v>165</v>
      </c>
    </row>
    <row r="45" spans="1:15" ht="21" customHeight="1" x14ac:dyDescent="0.15">
      <c r="A45" s="49"/>
      <c r="B45" s="50"/>
      <c r="C45" s="39" t="s">
        <v>58</v>
      </c>
      <c r="D45" s="40">
        <v>0</v>
      </c>
      <c r="E45" s="41">
        <v>0</v>
      </c>
      <c r="F45" s="41"/>
      <c r="G45" s="41"/>
      <c r="H45" s="41"/>
      <c r="I45" s="41"/>
      <c r="J45" s="41"/>
      <c r="K45" s="41"/>
      <c r="L45" s="41"/>
      <c r="M45" s="101"/>
      <c r="N45" s="176"/>
      <c r="O45" s="42">
        <f t="shared" si="0"/>
        <v>0</v>
      </c>
    </row>
    <row r="46" spans="1:15" ht="21" customHeight="1" thickBot="1" x14ac:dyDescent="0.2">
      <c r="A46" s="51"/>
      <c r="B46" s="52"/>
      <c r="C46" s="44" t="s">
        <v>59</v>
      </c>
      <c r="D46" s="45">
        <f>SUM(D44:D45)</f>
        <v>112</v>
      </c>
      <c r="E46" s="138">
        <f>SUM(E44:E45)</f>
        <v>53</v>
      </c>
      <c r="F46" s="138"/>
      <c r="G46" s="138"/>
      <c r="H46" s="138"/>
      <c r="I46" s="138"/>
      <c r="J46" s="138"/>
      <c r="K46" s="138"/>
      <c r="L46" s="138"/>
      <c r="M46" s="172"/>
      <c r="N46" s="185"/>
      <c r="O46" s="107">
        <f t="shared" si="0"/>
        <v>165</v>
      </c>
    </row>
    <row r="47" spans="1:15" ht="21" customHeight="1" thickBot="1" x14ac:dyDescent="0.2">
      <c r="A47" s="53" t="s">
        <v>65</v>
      </c>
      <c r="B47" s="54"/>
      <c r="C47" s="55"/>
      <c r="D47" s="56">
        <f>SUM(D22,D31,D40,D43,D46)</f>
        <v>3344</v>
      </c>
      <c r="E47" s="57">
        <f>SUM(E22,E31,E40,E43,E46)</f>
        <v>2760</v>
      </c>
      <c r="F47" s="57"/>
      <c r="G47" s="57"/>
      <c r="H47" s="57"/>
      <c r="I47" s="57"/>
      <c r="J47" s="57"/>
      <c r="K47" s="57"/>
      <c r="L47" s="57"/>
      <c r="M47" s="173"/>
      <c r="N47" s="186"/>
      <c r="O47" s="178">
        <f t="shared" si="0"/>
        <v>6104</v>
      </c>
    </row>
    <row r="48" spans="1:15" ht="21" customHeight="1" thickBot="1" x14ac:dyDescent="0.2">
      <c r="A48" s="53" t="s">
        <v>32</v>
      </c>
      <c r="B48" s="54"/>
      <c r="C48" s="55"/>
      <c r="D48" s="56">
        <v>82</v>
      </c>
      <c r="E48" s="57">
        <v>41</v>
      </c>
      <c r="F48" s="57"/>
      <c r="G48" s="57"/>
      <c r="H48" s="57"/>
      <c r="I48" s="57"/>
      <c r="J48" s="57"/>
      <c r="K48" s="57"/>
      <c r="L48" s="57"/>
      <c r="M48" s="173"/>
      <c r="N48" s="186"/>
      <c r="O48" s="79">
        <f t="shared" si="0"/>
        <v>123</v>
      </c>
    </row>
    <row r="49" spans="1:15" ht="21" customHeight="1" thickBot="1" x14ac:dyDescent="0.2">
      <c r="A49" s="53" t="s">
        <v>66</v>
      </c>
      <c r="B49" s="54"/>
      <c r="C49" s="55"/>
      <c r="D49" s="56">
        <f>SUM(D47:D48)</f>
        <v>3426</v>
      </c>
      <c r="E49" s="57">
        <f>SUM(E47:E48)</f>
        <v>2801</v>
      </c>
      <c r="F49" s="57"/>
      <c r="G49" s="57"/>
      <c r="H49" s="57"/>
      <c r="I49" s="57"/>
      <c r="J49" s="57"/>
      <c r="K49" s="57"/>
      <c r="L49" s="57"/>
      <c r="M49" s="173"/>
      <c r="N49" s="186"/>
      <c r="O49" s="79">
        <f t="shared" si="0"/>
        <v>6227</v>
      </c>
    </row>
    <row r="50" spans="1:15" ht="21" customHeight="1" x14ac:dyDescent="0.15">
      <c r="A50" s="58" t="s">
        <v>34</v>
      </c>
      <c r="B50" s="59" t="s">
        <v>67</v>
      </c>
      <c r="C50" s="60" t="s">
        <v>68</v>
      </c>
      <c r="D50" s="61">
        <v>2470</v>
      </c>
      <c r="E50" s="62">
        <v>1699</v>
      </c>
      <c r="F50" s="62"/>
      <c r="G50" s="62"/>
      <c r="H50" s="62"/>
      <c r="I50" s="62"/>
      <c r="J50" s="62"/>
      <c r="K50" s="62"/>
      <c r="L50" s="62"/>
      <c r="M50" s="174"/>
      <c r="N50" s="187"/>
      <c r="O50" s="178">
        <f t="shared" si="0"/>
        <v>4169</v>
      </c>
    </row>
    <row r="51" spans="1:15" ht="21" customHeight="1" x14ac:dyDescent="0.15">
      <c r="A51" s="18"/>
      <c r="B51" s="50"/>
      <c r="C51" s="39" t="s">
        <v>69</v>
      </c>
      <c r="D51" s="40">
        <v>1702</v>
      </c>
      <c r="E51" s="41">
        <v>1418</v>
      </c>
      <c r="F51" s="41"/>
      <c r="G51" s="41"/>
      <c r="H51" s="41"/>
      <c r="I51" s="41"/>
      <c r="J51" s="41"/>
      <c r="K51" s="41"/>
      <c r="L51" s="41"/>
      <c r="M51" s="101"/>
      <c r="N51" s="176"/>
      <c r="O51" s="42">
        <f t="shared" si="0"/>
        <v>3120</v>
      </c>
    </row>
    <row r="52" spans="1:15" ht="21" customHeight="1" x14ac:dyDescent="0.15">
      <c r="A52" s="18"/>
      <c r="B52" s="50"/>
      <c r="C52" s="39" t="s">
        <v>59</v>
      </c>
      <c r="D52" s="40">
        <f>SUM(D50:D51)</f>
        <v>4172</v>
      </c>
      <c r="E52" s="41">
        <f>SUM(E50:E51)</f>
        <v>3117</v>
      </c>
      <c r="F52" s="41"/>
      <c r="G52" s="41"/>
      <c r="H52" s="41"/>
      <c r="I52" s="41"/>
      <c r="J52" s="41"/>
      <c r="K52" s="41"/>
      <c r="L52" s="41"/>
      <c r="M52" s="101"/>
      <c r="N52" s="176"/>
      <c r="O52" s="42">
        <f t="shared" si="0"/>
        <v>7289</v>
      </c>
    </row>
    <row r="53" spans="1:15" ht="21" customHeight="1" x14ac:dyDescent="0.15">
      <c r="A53" s="18"/>
      <c r="B53" s="63" t="s">
        <v>38</v>
      </c>
      <c r="C53" s="64"/>
      <c r="D53" s="40">
        <v>41</v>
      </c>
      <c r="E53" s="41">
        <v>14</v>
      </c>
      <c r="F53" s="41"/>
      <c r="G53" s="41"/>
      <c r="H53" s="41"/>
      <c r="I53" s="41"/>
      <c r="J53" s="41"/>
      <c r="K53" s="41"/>
      <c r="L53" s="41"/>
      <c r="M53" s="101"/>
      <c r="N53" s="176"/>
      <c r="O53" s="42">
        <f t="shared" si="0"/>
        <v>55</v>
      </c>
    </row>
    <row r="54" spans="1:15" ht="21" customHeight="1" thickBot="1" x14ac:dyDescent="0.2">
      <c r="A54" s="65"/>
      <c r="B54" s="66" t="s">
        <v>39</v>
      </c>
      <c r="C54" s="67"/>
      <c r="D54" s="68" t="s">
        <v>40</v>
      </c>
      <c r="E54" s="69" t="s">
        <v>40</v>
      </c>
      <c r="F54" s="135"/>
      <c r="G54" s="135"/>
      <c r="H54" s="135"/>
      <c r="I54" s="135"/>
      <c r="J54" s="135"/>
      <c r="K54" s="135"/>
      <c r="L54" s="135"/>
      <c r="M54" s="175"/>
      <c r="N54" s="188"/>
      <c r="O54" s="189" t="s">
        <v>40</v>
      </c>
    </row>
    <row r="55" spans="1:15" ht="21" customHeight="1" thickBot="1" x14ac:dyDescent="0.2">
      <c r="A55" s="71" t="s">
        <v>41</v>
      </c>
      <c r="B55" s="72"/>
      <c r="C55" s="73"/>
      <c r="D55" s="56">
        <f>SUM(D52:D54)</f>
        <v>4213</v>
      </c>
      <c r="E55" s="57">
        <f>SUM(E52:E54)</f>
        <v>3131</v>
      </c>
      <c r="F55" s="57"/>
      <c r="G55" s="57"/>
      <c r="H55" s="57"/>
      <c r="I55" s="57"/>
      <c r="J55" s="57"/>
      <c r="K55" s="57"/>
      <c r="L55" s="57"/>
      <c r="M55" s="173"/>
      <c r="N55" s="186"/>
      <c r="O55" s="79">
        <f t="shared" si="0"/>
        <v>7344</v>
      </c>
    </row>
    <row r="56" spans="1:15" ht="23.25" customHeight="1" thickBot="1" x14ac:dyDescent="0.2">
      <c r="A56" s="74" t="s">
        <v>42</v>
      </c>
      <c r="B56" s="75"/>
      <c r="C56" s="76"/>
      <c r="D56" s="77">
        <f>SUM(D49,D55)</f>
        <v>7639</v>
      </c>
      <c r="E56" s="78">
        <f>SUM(E49,E55)</f>
        <v>5932</v>
      </c>
      <c r="F56" s="78"/>
      <c r="G56" s="78"/>
      <c r="H56" s="78"/>
      <c r="I56" s="78"/>
      <c r="J56" s="78"/>
      <c r="K56" s="78"/>
      <c r="L56" s="78"/>
      <c r="M56" s="120"/>
      <c r="N56" s="190"/>
      <c r="O56" s="79">
        <f t="shared" si="0"/>
        <v>13571</v>
      </c>
    </row>
    <row r="59" spans="1:15" ht="18.75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8.75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7451A-5AB0-4FDB-8C27-E6BC092EADC7}">
  <sheetPr>
    <tabColor rgb="FF3AE667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80"/>
      <c r="B4" s="80"/>
      <c r="C4" s="80"/>
      <c r="D4" s="81"/>
      <c r="E4" s="1" t="s">
        <v>43</v>
      </c>
    </row>
    <row r="5" spans="1:15" ht="15" customHeight="1" x14ac:dyDescent="0.2">
      <c r="A5" s="6"/>
      <c r="B5" s="163" t="s">
        <v>87</v>
      </c>
      <c r="C5" s="164"/>
      <c r="O5" s="82"/>
    </row>
    <row r="6" spans="1:15" ht="15" customHeight="1" thickBot="1" x14ac:dyDescent="0.2">
      <c r="E6" s="5"/>
      <c r="F6" s="5"/>
      <c r="G6" s="5"/>
      <c r="H6" s="5"/>
      <c r="I6" s="5"/>
      <c r="O6" s="83"/>
    </row>
    <row r="7" spans="1:15" ht="48" customHeight="1" x14ac:dyDescent="0.15">
      <c r="A7" s="11" t="s">
        <v>3</v>
      </c>
      <c r="B7" s="12"/>
      <c r="C7" s="13"/>
      <c r="D7" s="16" t="s">
        <v>88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86" t="s">
        <v>23</v>
      </c>
    </row>
    <row r="8" spans="1:15" x14ac:dyDescent="0.15">
      <c r="A8" s="18" t="s">
        <v>53</v>
      </c>
      <c r="B8" s="19" t="s">
        <v>54</v>
      </c>
      <c r="C8" s="20" t="s">
        <v>55</v>
      </c>
      <c r="D8" s="89"/>
      <c r="E8" s="89"/>
      <c r="F8" s="89"/>
      <c r="G8" s="89"/>
      <c r="H8" s="90"/>
      <c r="I8" s="90"/>
      <c r="J8" s="89"/>
      <c r="K8" s="89"/>
      <c r="L8" s="89"/>
      <c r="M8" s="89"/>
      <c r="N8" s="89"/>
      <c r="O8" s="91"/>
    </row>
    <row r="9" spans="1:15" x14ac:dyDescent="0.15">
      <c r="A9" s="18"/>
      <c r="B9" s="19"/>
      <c r="C9" s="20"/>
      <c r="D9" s="89"/>
      <c r="E9" s="89"/>
      <c r="F9" s="89"/>
      <c r="G9" s="89"/>
      <c r="H9" s="90"/>
      <c r="I9" s="90"/>
      <c r="J9" s="89"/>
      <c r="K9" s="89"/>
      <c r="L9" s="89"/>
      <c r="M9" s="89"/>
      <c r="N9" s="89"/>
      <c r="O9" s="91"/>
    </row>
    <row r="10" spans="1:15" ht="18.75" customHeight="1" thickBot="1" x14ac:dyDescent="0.2">
      <c r="A10" s="25"/>
      <c r="B10" s="26"/>
      <c r="C10" s="27"/>
      <c r="D10" s="92"/>
      <c r="E10" s="92"/>
      <c r="F10" s="92"/>
      <c r="G10" s="92"/>
      <c r="H10" s="93"/>
      <c r="I10" s="93"/>
      <c r="J10" s="92"/>
      <c r="K10" s="92"/>
      <c r="L10" s="92"/>
      <c r="M10" s="92"/>
      <c r="N10" s="92"/>
      <c r="O10" s="94"/>
    </row>
    <row r="11" spans="1:15" ht="21" customHeight="1" x14ac:dyDescent="0.15">
      <c r="A11" s="32" t="s">
        <v>19</v>
      </c>
      <c r="B11" s="33" t="s">
        <v>56</v>
      </c>
      <c r="C11" s="34" t="s">
        <v>57</v>
      </c>
      <c r="D11" s="36">
        <v>27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>
        <f t="shared" ref="O11:O56" si="0">SUM(D11:N11)</f>
        <v>27</v>
      </c>
    </row>
    <row r="12" spans="1:15" ht="21" customHeight="1" x14ac:dyDescent="0.15">
      <c r="A12" s="38"/>
      <c r="B12" s="19"/>
      <c r="C12" s="39" t="s">
        <v>58</v>
      </c>
      <c r="D12" s="41">
        <v>1</v>
      </c>
      <c r="E12" s="41" t="s">
        <v>89</v>
      </c>
      <c r="F12" s="41"/>
      <c r="G12" s="41"/>
      <c r="H12" s="41"/>
      <c r="I12" s="41"/>
      <c r="J12" s="41"/>
      <c r="K12" s="41"/>
      <c r="L12" s="41"/>
      <c r="M12" s="41"/>
      <c r="N12" s="41"/>
      <c r="O12" s="42">
        <f t="shared" si="0"/>
        <v>1</v>
      </c>
    </row>
    <row r="13" spans="1:15" ht="21" customHeight="1" x14ac:dyDescent="0.15">
      <c r="A13" s="38"/>
      <c r="B13" s="19"/>
      <c r="C13" s="39" t="s">
        <v>59</v>
      </c>
      <c r="D13" s="41">
        <f>SUM(D11:D12)</f>
        <v>28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2">
        <f t="shared" si="0"/>
        <v>28</v>
      </c>
    </row>
    <row r="14" spans="1:15" ht="21" customHeight="1" x14ac:dyDescent="0.15">
      <c r="A14" s="38"/>
      <c r="B14" s="19" t="s">
        <v>60</v>
      </c>
      <c r="C14" s="39" t="s">
        <v>57</v>
      </c>
      <c r="D14" s="41">
        <v>58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2">
        <f t="shared" si="0"/>
        <v>58</v>
      </c>
    </row>
    <row r="15" spans="1:15" ht="21" customHeight="1" x14ac:dyDescent="0.15">
      <c r="A15" s="38"/>
      <c r="B15" s="19"/>
      <c r="C15" s="39" t="s">
        <v>58</v>
      </c>
      <c r="D15" s="41">
        <v>4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>
        <f t="shared" si="0"/>
        <v>4</v>
      </c>
    </row>
    <row r="16" spans="1:15" ht="21" customHeight="1" x14ac:dyDescent="0.15">
      <c r="A16" s="38"/>
      <c r="B16" s="19"/>
      <c r="C16" s="39" t="s">
        <v>59</v>
      </c>
      <c r="D16" s="40">
        <f>SUM(D14:D15)</f>
        <v>62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2">
        <f t="shared" si="0"/>
        <v>62</v>
      </c>
    </row>
    <row r="17" spans="1:15" ht="21" customHeight="1" x14ac:dyDescent="0.15">
      <c r="A17" s="38"/>
      <c r="B17" s="19" t="s">
        <v>61</v>
      </c>
      <c r="C17" s="39" t="s">
        <v>57</v>
      </c>
      <c r="D17" s="41">
        <v>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>
        <f t="shared" si="0"/>
        <v>0</v>
      </c>
    </row>
    <row r="18" spans="1:15" ht="21" customHeight="1" x14ac:dyDescent="0.15">
      <c r="A18" s="38"/>
      <c r="B18" s="19"/>
      <c r="C18" s="39" t="s">
        <v>58</v>
      </c>
      <c r="D18" s="41">
        <v>0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2">
        <f t="shared" si="0"/>
        <v>0</v>
      </c>
    </row>
    <row r="19" spans="1:15" ht="21" customHeight="1" x14ac:dyDescent="0.15">
      <c r="A19" s="38"/>
      <c r="B19" s="19"/>
      <c r="C19" s="39" t="s">
        <v>59</v>
      </c>
      <c r="D19" s="41">
        <f>SUM(D17:D18)</f>
        <v>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2">
        <f t="shared" si="0"/>
        <v>0</v>
      </c>
    </row>
    <row r="20" spans="1:15" ht="21" customHeight="1" x14ac:dyDescent="0.15">
      <c r="A20" s="38"/>
      <c r="B20" s="19" t="s">
        <v>26</v>
      </c>
      <c r="C20" s="39" t="s">
        <v>57</v>
      </c>
      <c r="D20" s="40">
        <f>SUM(D11,D14,D17)</f>
        <v>85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2">
        <f t="shared" si="0"/>
        <v>85</v>
      </c>
    </row>
    <row r="21" spans="1:15" ht="21" customHeight="1" x14ac:dyDescent="0.15">
      <c r="A21" s="38"/>
      <c r="B21" s="19"/>
      <c r="C21" s="39" t="s">
        <v>58</v>
      </c>
      <c r="D21" s="40">
        <f>SUM(D12,D15,D18)</f>
        <v>5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2">
        <f t="shared" si="0"/>
        <v>5</v>
      </c>
    </row>
    <row r="22" spans="1:15" ht="21" customHeight="1" thickBot="1" x14ac:dyDescent="0.2">
      <c r="A22" s="43"/>
      <c r="B22" s="26"/>
      <c r="C22" s="44" t="s">
        <v>59</v>
      </c>
      <c r="D22" s="40">
        <f>SUM(D20:D21)</f>
        <v>90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2">
        <f t="shared" si="0"/>
        <v>90</v>
      </c>
    </row>
    <row r="23" spans="1:15" ht="21" customHeight="1" x14ac:dyDescent="0.15">
      <c r="A23" s="32" t="s">
        <v>27</v>
      </c>
      <c r="B23" s="33" t="s">
        <v>56</v>
      </c>
      <c r="C23" s="34" t="s">
        <v>57</v>
      </c>
      <c r="D23" s="36">
        <v>1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>
        <f t="shared" si="0"/>
        <v>1</v>
      </c>
    </row>
    <row r="24" spans="1:15" ht="21" customHeight="1" x14ac:dyDescent="0.15">
      <c r="A24" s="38"/>
      <c r="B24" s="19"/>
      <c r="C24" s="39" t="s">
        <v>58</v>
      </c>
      <c r="D24" s="41">
        <v>0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2">
        <f t="shared" si="0"/>
        <v>0</v>
      </c>
    </row>
    <row r="25" spans="1:15" ht="21" customHeight="1" x14ac:dyDescent="0.15">
      <c r="A25" s="38"/>
      <c r="B25" s="19"/>
      <c r="C25" s="39" t="s">
        <v>59</v>
      </c>
      <c r="D25" s="40">
        <f>SUM(D23:D24)</f>
        <v>1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2">
        <f t="shared" si="0"/>
        <v>1</v>
      </c>
    </row>
    <row r="26" spans="1:15" ht="21" customHeight="1" x14ac:dyDescent="0.15">
      <c r="A26" s="38"/>
      <c r="B26" s="19" t="s">
        <v>60</v>
      </c>
      <c r="C26" s="39" t="s">
        <v>57</v>
      </c>
      <c r="D26" s="41">
        <v>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2">
        <f t="shared" si="0"/>
        <v>6</v>
      </c>
    </row>
    <row r="27" spans="1:15" ht="21" customHeight="1" x14ac:dyDescent="0.15">
      <c r="A27" s="38"/>
      <c r="B27" s="19"/>
      <c r="C27" s="39" t="s">
        <v>58</v>
      </c>
      <c r="D27" s="41">
        <v>0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2">
        <f t="shared" si="0"/>
        <v>0</v>
      </c>
    </row>
    <row r="28" spans="1:15" ht="21" customHeight="1" x14ac:dyDescent="0.15">
      <c r="A28" s="38"/>
      <c r="B28" s="19"/>
      <c r="C28" s="39" t="s">
        <v>59</v>
      </c>
      <c r="D28" s="40">
        <f>SUM(D26:D27)</f>
        <v>6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2">
        <f t="shared" si="0"/>
        <v>6</v>
      </c>
    </row>
    <row r="29" spans="1:15" ht="21" customHeight="1" x14ac:dyDescent="0.15">
      <c r="A29" s="38"/>
      <c r="B29" s="19" t="s">
        <v>26</v>
      </c>
      <c r="C29" s="39" t="s">
        <v>57</v>
      </c>
      <c r="D29" s="40">
        <f>SUM(D23,D26)</f>
        <v>7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2">
        <f t="shared" si="0"/>
        <v>7</v>
      </c>
    </row>
    <row r="30" spans="1:15" ht="21" customHeight="1" x14ac:dyDescent="0.15">
      <c r="A30" s="38"/>
      <c r="B30" s="19"/>
      <c r="C30" s="39" t="s">
        <v>58</v>
      </c>
      <c r="D30" s="40">
        <f>SUM(D24,D27)</f>
        <v>0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2">
        <f t="shared" si="0"/>
        <v>0</v>
      </c>
    </row>
    <row r="31" spans="1:15" ht="21" customHeight="1" thickBot="1" x14ac:dyDescent="0.2">
      <c r="A31" s="43"/>
      <c r="B31" s="26"/>
      <c r="C31" s="44" t="s">
        <v>59</v>
      </c>
      <c r="D31" s="40">
        <f>SUM(D29:D30)</f>
        <v>7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2">
        <f t="shared" si="0"/>
        <v>7</v>
      </c>
    </row>
    <row r="32" spans="1:15" ht="21" customHeight="1" x14ac:dyDescent="0.15">
      <c r="A32" s="32" t="s">
        <v>28</v>
      </c>
      <c r="B32" s="33" t="s">
        <v>56</v>
      </c>
      <c r="C32" s="34" t="s">
        <v>57</v>
      </c>
      <c r="D32" s="36">
        <v>193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">
        <f t="shared" si="0"/>
        <v>193</v>
      </c>
    </row>
    <row r="33" spans="1:15" ht="21" customHeight="1" x14ac:dyDescent="0.15">
      <c r="A33" s="38"/>
      <c r="B33" s="19"/>
      <c r="C33" s="39" t="s">
        <v>58</v>
      </c>
      <c r="D33" s="41">
        <v>0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>
        <f t="shared" si="0"/>
        <v>0</v>
      </c>
    </row>
    <row r="34" spans="1:15" ht="21" customHeight="1" x14ac:dyDescent="0.15">
      <c r="A34" s="38"/>
      <c r="B34" s="19"/>
      <c r="C34" s="39" t="s">
        <v>59</v>
      </c>
      <c r="D34" s="40">
        <f>SUM(D32:D33)</f>
        <v>193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>
        <f t="shared" si="0"/>
        <v>193</v>
      </c>
    </row>
    <row r="35" spans="1:15" ht="21" customHeight="1" x14ac:dyDescent="0.15">
      <c r="A35" s="38"/>
      <c r="B35" s="19" t="s">
        <v>60</v>
      </c>
      <c r="C35" s="39" t="s">
        <v>57</v>
      </c>
      <c r="D35" s="41">
        <v>182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2">
        <f t="shared" si="0"/>
        <v>182</v>
      </c>
    </row>
    <row r="36" spans="1:15" ht="21" customHeight="1" x14ac:dyDescent="0.15">
      <c r="A36" s="38"/>
      <c r="B36" s="19"/>
      <c r="C36" s="39" t="s">
        <v>58</v>
      </c>
      <c r="D36" s="41">
        <v>0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2">
        <f t="shared" si="0"/>
        <v>0</v>
      </c>
    </row>
    <row r="37" spans="1:15" ht="21" customHeight="1" x14ac:dyDescent="0.15">
      <c r="A37" s="38"/>
      <c r="B37" s="19"/>
      <c r="C37" s="39" t="s">
        <v>59</v>
      </c>
      <c r="D37" s="41">
        <f>SUM(D35:D36)</f>
        <v>182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2">
        <f t="shared" si="0"/>
        <v>182</v>
      </c>
    </row>
    <row r="38" spans="1:15" ht="21" customHeight="1" x14ac:dyDescent="0.15">
      <c r="A38" s="38"/>
      <c r="B38" s="19" t="s">
        <v>26</v>
      </c>
      <c r="C38" s="39" t="s">
        <v>57</v>
      </c>
      <c r="D38" s="40">
        <f>SUM(D32,D35)</f>
        <v>375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2">
        <f t="shared" si="0"/>
        <v>375</v>
      </c>
    </row>
    <row r="39" spans="1:15" ht="21" customHeight="1" x14ac:dyDescent="0.15">
      <c r="A39" s="38"/>
      <c r="B39" s="19"/>
      <c r="C39" s="39" t="s">
        <v>58</v>
      </c>
      <c r="D39" s="40">
        <f>SUM(D33,D36)</f>
        <v>0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2">
        <f t="shared" si="0"/>
        <v>0</v>
      </c>
    </row>
    <row r="40" spans="1:15" ht="21" customHeight="1" thickBot="1" x14ac:dyDescent="0.2">
      <c r="A40" s="43"/>
      <c r="B40" s="26"/>
      <c r="C40" s="44" t="s">
        <v>59</v>
      </c>
      <c r="D40" s="40">
        <f>SUM(D38:D39)</f>
        <v>375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2">
        <f t="shared" si="0"/>
        <v>375</v>
      </c>
    </row>
    <row r="41" spans="1:15" ht="21" customHeight="1" x14ac:dyDescent="0.15">
      <c r="A41" s="47" t="s">
        <v>63</v>
      </c>
      <c r="B41" s="48"/>
      <c r="C41" s="34" t="s">
        <v>57</v>
      </c>
      <c r="D41" s="36">
        <v>21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7">
        <f t="shared" si="0"/>
        <v>21</v>
      </c>
    </row>
    <row r="42" spans="1:15" ht="21" customHeight="1" x14ac:dyDescent="0.15">
      <c r="A42" s="49"/>
      <c r="B42" s="50"/>
      <c r="C42" s="39" t="s">
        <v>58</v>
      </c>
      <c r="D42" s="41">
        <v>0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2">
        <f t="shared" si="0"/>
        <v>0</v>
      </c>
    </row>
    <row r="43" spans="1:15" ht="21" customHeight="1" thickBot="1" x14ac:dyDescent="0.2">
      <c r="A43" s="51"/>
      <c r="B43" s="52"/>
      <c r="C43" s="44" t="s">
        <v>59</v>
      </c>
      <c r="D43" s="45">
        <f>SUM(D41:D42)</f>
        <v>21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78">
        <f t="shared" si="0"/>
        <v>21</v>
      </c>
    </row>
    <row r="44" spans="1:15" ht="21" customHeight="1" x14ac:dyDescent="0.15">
      <c r="A44" s="47" t="s">
        <v>64</v>
      </c>
      <c r="B44" s="48"/>
      <c r="C44" s="34" t="s">
        <v>57</v>
      </c>
      <c r="D44" s="36">
        <v>23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7">
        <f t="shared" si="0"/>
        <v>23</v>
      </c>
    </row>
    <row r="45" spans="1:15" ht="21" customHeight="1" x14ac:dyDescent="0.15">
      <c r="A45" s="49"/>
      <c r="B45" s="50"/>
      <c r="C45" s="39" t="s">
        <v>58</v>
      </c>
      <c r="D45" s="41">
        <v>0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>
        <f t="shared" si="0"/>
        <v>0</v>
      </c>
    </row>
    <row r="46" spans="1:15" ht="21" customHeight="1" thickBot="1" x14ac:dyDescent="0.2">
      <c r="A46" s="51"/>
      <c r="B46" s="52"/>
      <c r="C46" s="44" t="s">
        <v>59</v>
      </c>
      <c r="D46" s="45">
        <f>SUM(D44:D45)</f>
        <v>23</v>
      </c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91">
        <f t="shared" si="0"/>
        <v>23</v>
      </c>
    </row>
    <row r="47" spans="1:15" ht="21" customHeight="1" thickBot="1" x14ac:dyDescent="0.2">
      <c r="A47" s="53" t="s">
        <v>65</v>
      </c>
      <c r="B47" s="54"/>
      <c r="C47" s="55"/>
      <c r="D47" s="57">
        <f>SUM(D22,D31,D40,D43,D46)</f>
        <v>516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79">
        <f t="shared" si="0"/>
        <v>516</v>
      </c>
    </row>
    <row r="48" spans="1:15" ht="21" customHeight="1" thickBot="1" x14ac:dyDescent="0.2">
      <c r="A48" s="53" t="s">
        <v>32</v>
      </c>
      <c r="B48" s="54"/>
      <c r="C48" s="55"/>
      <c r="D48" s="57">
        <v>7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79">
        <f t="shared" si="0"/>
        <v>7</v>
      </c>
    </row>
    <row r="49" spans="1:15" ht="21" customHeight="1" thickBot="1" x14ac:dyDescent="0.2">
      <c r="A49" s="53" t="s">
        <v>66</v>
      </c>
      <c r="B49" s="54"/>
      <c r="C49" s="55"/>
      <c r="D49" s="57">
        <f>SUM(D47:D48)</f>
        <v>523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79">
        <f t="shared" si="0"/>
        <v>523</v>
      </c>
    </row>
    <row r="50" spans="1:15" ht="21" customHeight="1" x14ac:dyDescent="0.15">
      <c r="A50" s="58" t="s">
        <v>34</v>
      </c>
      <c r="B50" s="59" t="s">
        <v>67</v>
      </c>
      <c r="C50" s="60" t="s">
        <v>68</v>
      </c>
      <c r="D50" s="62">
        <v>343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178">
        <f t="shared" si="0"/>
        <v>343</v>
      </c>
    </row>
    <row r="51" spans="1:15" ht="21" customHeight="1" x14ac:dyDescent="0.15">
      <c r="A51" s="18"/>
      <c r="B51" s="50"/>
      <c r="C51" s="39" t="s">
        <v>69</v>
      </c>
      <c r="D51" s="41">
        <v>289</v>
      </c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>
        <f t="shared" si="0"/>
        <v>289</v>
      </c>
    </row>
    <row r="52" spans="1:15" ht="21" customHeight="1" x14ac:dyDescent="0.15">
      <c r="A52" s="18"/>
      <c r="B52" s="50"/>
      <c r="C52" s="39" t="s">
        <v>59</v>
      </c>
      <c r="D52" s="40">
        <f>SUM(D50+D51)</f>
        <v>632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2">
        <f t="shared" si="0"/>
        <v>632</v>
      </c>
    </row>
    <row r="53" spans="1:15" ht="21" customHeight="1" x14ac:dyDescent="0.15">
      <c r="A53" s="18"/>
      <c r="B53" s="63" t="s">
        <v>38</v>
      </c>
      <c r="C53" s="64"/>
      <c r="D53" s="41">
        <v>5</v>
      </c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>
        <f t="shared" si="0"/>
        <v>5</v>
      </c>
    </row>
    <row r="54" spans="1:15" ht="21" customHeight="1" thickBot="1" x14ac:dyDescent="0.2">
      <c r="A54" s="65"/>
      <c r="B54" s="66" t="s">
        <v>39</v>
      </c>
      <c r="C54" s="67"/>
      <c r="D54" s="69" t="s">
        <v>40</v>
      </c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89" t="s">
        <v>40</v>
      </c>
    </row>
    <row r="55" spans="1:15" ht="21" customHeight="1" thickBot="1" x14ac:dyDescent="0.2">
      <c r="A55" s="71" t="s">
        <v>41</v>
      </c>
      <c r="B55" s="72"/>
      <c r="C55" s="73"/>
      <c r="D55" s="57">
        <f>SUM(D52:D54)</f>
        <v>637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79">
        <f t="shared" si="0"/>
        <v>637</v>
      </c>
    </row>
    <row r="56" spans="1:15" ht="23.25" customHeight="1" thickBot="1" x14ac:dyDescent="0.2">
      <c r="A56" s="74" t="s">
        <v>42</v>
      </c>
      <c r="B56" s="75"/>
      <c r="C56" s="76"/>
      <c r="D56" s="78">
        <f>SUM(D49,D55)</f>
        <v>1160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9">
        <f t="shared" si="0"/>
        <v>1160</v>
      </c>
    </row>
    <row r="59" spans="1:15" ht="18.75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8.75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604CE-FF0F-4AC4-8BFA-2189D2359BAA}">
  <sheetPr>
    <tabColor rgb="FF3AE667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80"/>
      <c r="B4" s="80"/>
      <c r="C4" s="80"/>
      <c r="D4" s="80"/>
      <c r="E4" s="80"/>
    </row>
    <row r="5" spans="1:15" ht="15" customHeight="1" x14ac:dyDescent="0.2">
      <c r="A5" s="163" t="s">
        <v>90</v>
      </c>
      <c r="C5" s="164"/>
      <c r="D5" s="192"/>
      <c r="E5" s="166"/>
      <c r="M5" s="167"/>
      <c r="N5" s="167"/>
      <c r="O5" s="82"/>
    </row>
    <row r="6" spans="1:15" ht="15" customHeight="1" thickBot="1" x14ac:dyDescent="0.2">
      <c r="M6" s="83"/>
      <c r="N6" s="83"/>
      <c r="O6" s="83"/>
    </row>
    <row r="7" spans="1:15" ht="48" customHeight="1" x14ac:dyDescent="0.15">
      <c r="A7" s="11" t="s">
        <v>3</v>
      </c>
      <c r="B7" s="12"/>
      <c r="C7" s="13"/>
      <c r="D7" s="84" t="s">
        <v>91</v>
      </c>
      <c r="E7" s="85" t="s">
        <v>92</v>
      </c>
      <c r="F7" s="16" t="s">
        <v>93</v>
      </c>
      <c r="G7" s="16"/>
      <c r="H7" s="16"/>
      <c r="I7" s="16"/>
      <c r="J7" s="16"/>
      <c r="K7" s="16"/>
      <c r="L7" s="16"/>
      <c r="M7" s="16"/>
      <c r="N7" s="122"/>
      <c r="O7" s="86" t="s">
        <v>23</v>
      </c>
    </row>
    <row r="8" spans="1:15" x14ac:dyDescent="0.15">
      <c r="A8" s="18" t="s">
        <v>53</v>
      </c>
      <c r="B8" s="19" t="s">
        <v>54</v>
      </c>
      <c r="C8" s="20" t="s">
        <v>55</v>
      </c>
      <c r="D8" s="87"/>
      <c r="E8" s="88"/>
      <c r="F8" s="89"/>
      <c r="G8" s="89"/>
      <c r="H8" s="90"/>
      <c r="I8" s="90"/>
      <c r="J8" s="89"/>
      <c r="K8" s="89"/>
      <c r="L8" s="89"/>
      <c r="M8" s="89"/>
      <c r="N8" s="125"/>
      <c r="O8" s="91"/>
    </row>
    <row r="9" spans="1:15" x14ac:dyDescent="0.15">
      <c r="A9" s="18"/>
      <c r="B9" s="19"/>
      <c r="C9" s="20"/>
      <c r="D9" s="87"/>
      <c r="E9" s="88"/>
      <c r="F9" s="89"/>
      <c r="G9" s="89"/>
      <c r="H9" s="90"/>
      <c r="I9" s="90"/>
      <c r="J9" s="89"/>
      <c r="K9" s="89"/>
      <c r="L9" s="89"/>
      <c r="M9" s="89"/>
      <c r="N9" s="125"/>
      <c r="O9" s="91"/>
    </row>
    <row r="10" spans="1:15" ht="18.75" customHeight="1" thickBot="1" x14ac:dyDescent="0.2">
      <c r="A10" s="25"/>
      <c r="B10" s="26"/>
      <c r="C10" s="27"/>
      <c r="D10" s="168"/>
      <c r="E10" s="169"/>
      <c r="F10" s="92"/>
      <c r="G10" s="92"/>
      <c r="H10" s="93"/>
      <c r="I10" s="93"/>
      <c r="J10" s="92"/>
      <c r="K10" s="92"/>
      <c r="L10" s="92"/>
      <c r="M10" s="92"/>
      <c r="N10" s="128"/>
      <c r="O10" s="94"/>
    </row>
    <row r="11" spans="1:15" ht="21" customHeight="1" x14ac:dyDescent="0.15">
      <c r="A11" s="32" t="s">
        <v>19</v>
      </c>
      <c r="B11" s="33" t="s">
        <v>56</v>
      </c>
      <c r="C11" s="34" t="s">
        <v>57</v>
      </c>
      <c r="D11" s="35">
        <v>249</v>
      </c>
      <c r="E11" s="36">
        <v>102</v>
      </c>
      <c r="F11" s="36">
        <v>99</v>
      </c>
      <c r="G11" s="36"/>
      <c r="H11" s="36"/>
      <c r="I11" s="36"/>
      <c r="J11" s="36"/>
      <c r="K11" s="36"/>
      <c r="L11" s="36"/>
      <c r="M11" s="36"/>
      <c r="N11" s="170"/>
      <c r="O11" s="37">
        <f t="shared" ref="O11:O56" si="0">SUM(D11:N11)</f>
        <v>450</v>
      </c>
    </row>
    <row r="12" spans="1:15" ht="21" customHeight="1" x14ac:dyDescent="0.15">
      <c r="A12" s="38"/>
      <c r="B12" s="19"/>
      <c r="C12" s="39" t="s">
        <v>58</v>
      </c>
      <c r="D12" s="40">
        <v>105</v>
      </c>
      <c r="E12" s="41">
        <v>10</v>
      </c>
      <c r="F12" s="41">
        <v>71</v>
      </c>
      <c r="G12" s="41"/>
      <c r="H12" s="41"/>
      <c r="I12" s="41"/>
      <c r="J12" s="41"/>
      <c r="K12" s="41"/>
      <c r="L12" s="41"/>
      <c r="M12" s="41"/>
      <c r="N12" s="101"/>
      <c r="O12" s="42">
        <f t="shared" si="0"/>
        <v>186</v>
      </c>
    </row>
    <row r="13" spans="1:15" ht="21" customHeight="1" x14ac:dyDescent="0.15">
      <c r="A13" s="38"/>
      <c r="B13" s="19"/>
      <c r="C13" s="39" t="s">
        <v>59</v>
      </c>
      <c r="D13" s="40">
        <f>SUM(D11:D12)</f>
        <v>354</v>
      </c>
      <c r="E13" s="41">
        <f>SUM(E11:E12)</f>
        <v>112</v>
      </c>
      <c r="F13" s="41">
        <f>SUM(F11:F12)</f>
        <v>170</v>
      </c>
      <c r="G13" s="41"/>
      <c r="H13" s="41"/>
      <c r="I13" s="41"/>
      <c r="J13" s="41"/>
      <c r="K13" s="41"/>
      <c r="L13" s="41"/>
      <c r="M13" s="41"/>
      <c r="N13" s="101"/>
      <c r="O13" s="42">
        <f t="shared" si="0"/>
        <v>636</v>
      </c>
    </row>
    <row r="14" spans="1:15" ht="21" customHeight="1" x14ac:dyDescent="0.15">
      <c r="A14" s="38"/>
      <c r="B14" s="19" t="s">
        <v>60</v>
      </c>
      <c r="C14" s="39" t="s">
        <v>57</v>
      </c>
      <c r="D14" s="40">
        <v>627</v>
      </c>
      <c r="E14" s="41">
        <v>310</v>
      </c>
      <c r="F14" s="41">
        <v>211</v>
      </c>
      <c r="G14" s="41"/>
      <c r="H14" s="41"/>
      <c r="I14" s="41"/>
      <c r="J14" s="41"/>
      <c r="K14" s="41"/>
      <c r="L14" s="41"/>
      <c r="M14" s="41"/>
      <c r="N14" s="101"/>
      <c r="O14" s="46">
        <f t="shared" si="0"/>
        <v>1148</v>
      </c>
    </row>
    <row r="15" spans="1:15" ht="21" customHeight="1" x14ac:dyDescent="0.15">
      <c r="A15" s="38"/>
      <c r="B15" s="19"/>
      <c r="C15" s="39" t="s">
        <v>58</v>
      </c>
      <c r="D15" s="40">
        <v>17</v>
      </c>
      <c r="E15" s="41">
        <v>5</v>
      </c>
      <c r="F15" s="41">
        <v>2</v>
      </c>
      <c r="G15" s="41"/>
      <c r="H15" s="41"/>
      <c r="I15" s="41"/>
      <c r="J15" s="41"/>
      <c r="K15" s="41"/>
      <c r="L15" s="41"/>
      <c r="M15" s="41"/>
      <c r="N15" s="101"/>
      <c r="O15" s="42">
        <f t="shared" si="0"/>
        <v>24</v>
      </c>
    </row>
    <row r="16" spans="1:15" ht="21" customHeight="1" x14ac:dyDescent="0.15">
      <c r="A16" s="38"/>
      <c r="B16" s="19"/>
      <c r="C16" s="39" t="s">
        <v>59</v>
      </c>
      <c r="D16" s="40">
        <f>SUM(D14:D15)</f>
        <v>644</v>
      </c>
      <c r="E16" s="41">
        <f>SUM(E14:E15)</f>
        <v>315</v>
      </c>
      <c r="F16" s="41">
        <f>SUM(F14:F15)</f>
        <v>213</v>
      </c>
      <c r="G16" s="41"/>
      <c r="H16" s="41"/>
      <c r="I16" s="41"/>
      <c r="J16" s="41"/>
      <c r="K16" s="41"/>
      <c r="L16" s="41"/>
      <c r="M16" s="41"/>
      <c r="N16" s="101"/>
      <c r="O16" s="46">
        <f t="shared" si="0"/>
        <v>1172</v>
      </c>
    </row>
    <row r="17" spans="1:15" ht="21" customHeight="1" x14ac:dyDescent="0.15">
      <c r="A17" s="38"/>
      <c r="B17" s="19" t="s">
        <v>61</v>
      </c>
      <c r="C17" s="39" t="s">
        <v>57</v>
      </c>
      <c r="D17" s="40">
        <v>0</v>
      </c>
      <c r="E17" s="41">
        <v>0</v>
      </c>
      <c r="F17" s="41">
        <v>0</v>
      </c>
      <c r="G17" s="41"/>
      <c r="H17" s="41"/>
      <c r="I17" s="41"/>
      <c r="J17" s="41"/>
      <c r="K17" s="41"/>
      <c r="L17" s="41"/>
      <c r="M17" s="41"/>
      <c r="N17" s="101"/>
      <c r="O17" s="42">
        <f t="shared" si="0"/>
        <v>0</v>
      </c>
    </row>
    <row r="18" spans="1:15" ht="21" customHeight="1" x14ac:dyDescent="0.15">
      <c r="A18" s="38"/>
      <c r="B18" s="19"/>
      <c r="C18" s="39" t="s">
        <v>58</v>
      </c>
      <c r="D18" s="40">
        <v>8</v>
      </c>
      <c r="E18" s="41">
        <v>0</v>
      </c>
      <c r="F18" s="41">
        <v>10</v>
      </c>
      <c r="G18" s="41"/>
      <c r="H18" s="41"/>
      <c r="I18" s="41"/>
      <c r="J18" s="41"/>
      <c r="K18" s="41"/>
      <c r="L18" s="41"/>
      <c r="M18" s="41"/>
      <c r="N18" s="101"/>
      <c r="O18" s="46">
        <f t="shared" si="0"/>
        <v>18</v>
      </c>
    </row>
    <row r="19" spans="1:15" ht="21" customHeight="1" x14ac:dyDescent="0.15">
      <c r="A19" s="38"/>
      <c r="B19" s="19"/>
      <c r="C19" s="39" t="s">
        <v>59</v>
      </c>
      <c r="D19" s="40">
        <f>SUM(D17:D18)</f>
        <v>8</v>
      </c>
      <c r="E19" s="41">
        <f>SUM(E17:E18)</f>
        <v>0</v>
      </c>
      <c r="F19" s="41">
        <f>SUM(F17:F18)</f>
        <v>10</v>
      </c>
      <c r="G19" s="41"/>
      <c r="H19" s="41"/>
      <c r="I19" s="41"/>
      <c r="J19" s="41"/>
      <c r="K19" s="41"/>
      <c r="L19" s="41"/>
      <c r="M19" s="41"/>
      <c r="N19" s="101"/>
      <c r="O19" s="42">
        <f t="shared" si="0"/>
        <v>18</v>
      </c>
    </row>
    <row r="20" spans="1:15" ht="21" customHeight="1" x14ac:dyDescent="0.15">
      <c r="A20" s="38"/>
      <c r="B20" s="19" t="s">
        <v>26</v>
      </c>
      <c r="C20" s="39" t="s">
        <v>57</v>
      </c>
      <c r="D20" s="40">
        <f t="shared" ref="D20:F21" si="1">SUM(D11,D14,D17)</f>
        <v>876</v>
      </c>
      <c r="E20" s="40">
        <f t="shared" si="1"/>
        <v>412</v>
      </c>
      <c r="F20" s="40">
        <f t="shared" si="1"/>
        <v>310</v>
      </c>
      <c r="G20" s="40"/>
      <c r="H20" s="40"/>
      <c r="I20" s="40"/>
      <c r="J20" s="40"/>
      <c r="K20" s="40"/>
      <c r="L20" s="40"/>
      <c r="M20" s="40"/>
      <c r="N20" s="171"/>
      <c r="O20" s="46">
        <f t="shared" si="0"/>
        <v>1598</v>
      </c>
    </row>
    <row r="21" spans="1:15" ht="21" customHeight="1" x14ac:dyDescent="0.15">
      <c r="A21" s="38"/>
      <c r="B21" s="19"/>
      <c r="C21" s="39" t="s">
        <v>58</v>
      </c>
      <c r="D21" s="40">
        <f t="shared" si="1"/>
        <v>130</v>
      </c>
      <c r="E21" s="40">
        <f t="shared" si="1"/>
        <v>15</v>
      </c>
      <c r="F21" s="40">
        <f t="shared" si="1"/>
        <v>83</v>
      </c>
      <c r="G21" s="40"/>
      <c r="H21" s="40"/>
      <c r="I21" s="40"/>
      <c r="J21" s="40"/>
      <c r="K21" s="40"/>
      <c r="L21" s="40"/>
      <c r="M21" s="40"/>
      <c r="N21" s="171"/>
      <c r="O21" s="42">
        <f t="shared" si="0"/>
        <v>228</v>
      </c>
    </row>
    <row r="22" spans="1:15" ht="21" customHeight="1" thickBot="1" x14ac:dyDescent="0.2">
      <c r="A22" s="43"/>
      <c r="B22" s="26"/>
      <c r="C22" s="44" t="s">
        <v>59</v>
      </c>
      <c r="D22" s="40">
        <f>SUM(D20:D21)</f>
        <v>1006</v>
      </c>
      <c r="E22" s="40">
        <f>SUM(E20:E21)</f>
        <v>427</v>
      </c>
      <c r="F22" s="40">
        <f>SUM(F20:F21)</f>
        <v>393</v>
      </c>
      <c r="G22" s="40"/>
      <c r="H22" s="40"/>
      <c r="I22" s="40"/>
      <c r="J22" s="40"/>
      <c r="K22" s="40"/>
      <c r="L22" s="40"/>
      <c r="M22" s="40"/>
      <c r="N22" s="171"/>
      <c r="O22" s="178">
        <f t="shared" si="0"/>
        <v>1826</v>
      </c>
    </row>
    <row r="23" spans="1:15" ht="21" customHeight="1" x14ac:dyDescent="0.15">
      <c r="A23" s="32" t="s">
        <v>27</v>
      </c>
      <c r="B23" s="33" t="s">
        <v>56</v>
      </c>
      <c r="C23" s="34" t="s">
        <v>57</v>
      </c>
      <c r="D23" s="35">
        <v>6</v>
      </c>
      <c r="E23" s="36">
        <v>2</v>
      </c>
      <c r="F23" s="36">
        <v>2</v>
      </c>
      <c r="G23" s="36"/>
      <c r="H23" s="36"/>
      <c r="I23" s="36"/>
      <c r="J23" s="36"/>
      <c r="K23" s="36"/>
      <c r="L23" s="36"/>
      <c r="M23" s="36"/>
      <c r="N23" s="170"/>
      <c r="O23" s="37">
        <f t="shared" si="0"/>
        <v>10</v>
      </c>
    </row>
    <row r="24" spans="1:15" ht="21" customHeight="1" x14ac:dyDescent="0.15">
      <c r="A24" s="38"/>
      <c r="B24" s="19"/>
      <c r="C24" s="39" t="s">
        <v>58</v>
      </c>
      <c r="D24" s="40">
        <v>0</v>
      </c>
      <c r="E24" s="41">
        <v>5</v>
      </c>
      <c r="F24" s="41">
        <v>0</v>
      </c>
      <c r="G24" s="41"/>
      <c r="H24" s="41"/>
      <c r="I24" s="41"/>
      <c r="J24" s="41"/>
      <c r="K24" s="41"/>
      <c r="L24" s="41"/>
      <c r="M24" s="41"/>
      <c r="N24" s="101"/>
      <c r="O24" s="42">
        <f t="shared" si="0"/>
        <v>5</v>
      </c>
    </row>
    <row r="25" spans="1:15" ht="21" customHeight="1" x14ac:dyDescent="0.15">
      <c r="A25" s="38"/>
      <c r="B25" s="19"/>
      <c r="C25" s="39" t="s">
        <v>59</v>
      </c>
      <c r="D25" s="40">
        <f>SUM(D23:D24)</f>
        <v>6</v>
      </c>
      <c r="E25" s="40">
        <f>SUM(E23:E24)</f>
        <v>7</v>
      </c>
      <c r="F25" s="40">
        <f>SUM(F23:F24)</f>
        <v>2</v>
      </c>
      <c r="G25" s="40"/>
      <c r="H25" s="40"/>
      <c r="I25" s="40"/>
      <c r="J25" s="40"/>
      <c r="K25" s="40"/>
      <c r="L25" s="41"/>
      <c r="M25" s="41"/>
      <c r="N25" s="101"/>
      <c r="O25" s="46">
        <f t="shared" si="0"/>
        <v>15</v>
      </c>
    </row>
    <row r="26" spans="1:15" ht="21" customHeight="1" x14ac:dyDescent="0.15">
      <c r="A26" s="38"/>
      <c r="B26" s="19" t="s">
        <v>60</v>
      </c>
      <c r="C26" s="39" t="s">
        <v>57</v>
      </c>
      <c r="D26" s="40">
        <v>12</v>
      </c>
      <c r="E26" s="41">
        <v>15</v>
      </c>
      <c r="F26" s="41">
        <v>1</v>
      </c>
      <c r="G26" s="41"/>
      <c r="H26" s="41"/>
      <c r="I26" s="41"/>
      <c r="J26" s="41"/>
      <c r="K26" s="41"/>
      <c r="L26" s="41"/>
      <c r="M26" s="41"/>
      <c r="N26" s="101"/>
      <c r="O26" s="42">
        <f t="shared" si="0"/>
        <v>28</v>
      </c>
    </row>
    <row r="27" spans="1:15" ht="21" customHeight="1" x14ac:dyDescent="0.15">
      <c r="A27" s="38"/>
      <c r="B27" s="19"/>
      <c r="C27" s="39" t="s">
        <v>58</v>
      </c>
      <c r="D27" s="40">
        <v>0</v>
      </c>
      <c r="E27" s="41">
        <v>0</v>
      </c>
      <c r="F27" s="41">
        <v>0</v>
      </c>
      <c r="G27" s="41"/>
      <c r="H27" s="41"/>
      <c r="I27" s="41"/>
      <c r="J27" s="41"/>
      <c r="K27" s="41"/>
      <c r="L27" s="41"/>
      <c r="M27" s="41"/>
      <c r="N27" s="101"/>
      <c r="O27" s="46">
        <f t="shared" si="0"/>
        <v>0</v>
      </c>
    </row>
    <row r="28" spans="1:15" ht="21" customHeight="1" x14ac:dyDescent="0.15">
      <c r="A28" s="38"/>
      <c r="B28" s="19"/>
      <c r="C28" s="39" t="s">
        <v>59</v>
      </c>
      <c r="D28" s="40">
        <f>SUM(D26:D27)</f>
        <v>12</v>
      </c>
      <c r="E28" s="40">
        <f>SUM(E26:E27)</f>
        <v>15</v>
      </c>
      <c r="F28" s="40">
        <f>SUM(F26:F27)</f>
        <v>1</v>
      </c>
      <c r="G28" s="40"/>
      <c r="H28" s="40"/>
      <c r="I28" s="40"/>
      <c r="J28" s="40"/>
      <c r="K28" s="40"/>
      <c r="L28" s="41"/>
      <c r="M28" s="41"/>
      <c r="N28" s="101"/>
      <c r="O28" s="42">
        <f t="shared" si="0"/>
        <v>28</v>
      </c>
    </row>
    <row r="29" spans="1:15" ht="21" customHeight="1" x14ac:dyDescent="0.15">
      <c r="A29" s="38"/>
      <c r="B29" s="19" t="s">
        <v>26</v>
      </c>
      <c r="C29" s="39" t="s">
        <v>57</v>
      </c>
      <c r="D29" s="40">
        <f t="shared" ref="D29:F30" si="2">SUM(D23,D26)</f>
        <v>18</v>
      </c>
      <c r="E29" s="40">
        <f t="shared" si="2"/>
        <v>17</v>
      </c>
      <c r="F29" s="40">
        <f t="shared" si="2"/>
        <v>3</v>
      </c>
      <c r="G29" s="40"/>
      <c r="H29" s="40"/>
      <c r="I29" s="40"/>
      <c r="J29" s="40"/>
      <c r="K29" s="40"/>
      <c r="L29" s="40"/>
      <c r="M29" s="40"/>
      <c r="N29" s="171"/>
      <c r="O29" s="46">
        <f t="shared" si="0"/>
        <v>38</v>
      </c>
    </row>
    <row r="30" spans="1:15" ht="21" customHeight="1" x14ac:dyDescent="0.15">
      <c r="A30" s="38"/>
      <c r="B30" s="19"/>
      <c r="C30" s="39" t="s">
        <v>58</v>
      </c>
      <c r="D30" s="40">
        <f t="shared" si="2"/>
        <v>0</v>
      </c>
      <c r="E30" s="40">
        <f t="shared" si="2"/>
        <v>5</v>
      </c>
      <c r="F30" s="40">
        <f t="shared" si="2"/>
        <v>0</v>
      </c>
      <c r="G30" s="40"/>
      <c r="H30" s="40"/>
      <c r="I30" s="40"/>
      <c r="J30" s="40"/>
      <c r="K30" s="40"/>
      <c r="L30" s="40"/>
      <c r="M30" s="40"/>
      <c r="N30" s="171"/>
      <c r="O30" s="42">
        <f t="shared" si="0"/>
        <v>5</v>
      </c>
    </row>
    <row r="31" spans="1:15" ht="21" customHeight="1" thickBot="1" x14ac:dyDescent="0.2">
      <c r="A31" s="43"/>
      <c r="B31" s="26"/>
      <c r="C31" s="44" t="s">
        <v>59</v>
      </c>
      <c r="D31" s="40">
        <f>SUM(D29:D30)</f>
        <v>18</v>
      </c>
      <c r="E31" s="40">
        <f>SUM(E29:E30)</f>
        <v>22</v>
      </c>
      <c r="F31" s="40">
        <f>SUM(F29:F30)</f>
        <v>3</v>
      </c>
      <c r="G31" s="40"/>
      <c r="H31" s="40"/>
      <c r="I31" s="40"/>
      <c r="J31" s="40"/>
      <c r="K31" s="40"/>
      <c r="L31" s="40"/>
      <c r="M31" s="40"/>
      <c r="N31" s="171"/>
      <c r="O31" s="178">
        <f t="shared" si="0"/>
        <v>43</v>
      </c>
    </row>
    <row r="32" spans="1:15" ht="21" customHeight="1" x14ac:dyDescent="0.15">
      <c r="A32" s="32" t="s">
        <v>28</v>
      </c>
      <c r="B32" s="33" t="s">
        <v>56</v>
      </c>
      <c r="C32" s="34" t="s">
        <v>57</v>
      </c>
      <c r="D32" s="35">
        <v>2025</v>
      </c>
      <c r="E32" s="36">
        <v>1091</v>
      </c>
      <c r="F32" s="36">
        <v>1024</v>
      </c>
      <c r="G32" s="36"/>
      <c r="H32" s="36"/>
      <c r="I32" s="36"/>
      <c r="J32" s="36"/>
      <c r="K32" s="36"/>
      <c r="L32" s="36"/>
      <c r="M32" s="36"/>
      <c r="N32" s="170"/>
      <c r="O32" s="37">
        <f t="shared" si="0"/>
        <v>4140</v>
      </c>
    </row>
    <row r="33" spans="1:15" ht="21" customHeight="1" x14ac:dyDescent="0.15">
      <c r="A33" s="38"/>
      <c r="B33" s="19"/>
      <c r="C33" s="39" t="s">
        <v>58</v>
      </c>
      <c r="D33" s="40">
        <v>5</v>
      </c>
      <c r="E33" s="41">
        <v>4</v>
      </c>
      <c r="F33" s="41">
        <v>0</v>
      </c>
      <c r="G33" s="41"/>
      <c r="H33" s="41"/>
      <c r="I33" s="41"/>
      <c r="J33" s="41"/>
      <c r="K33" s="41"/>
      <c r="L33" s="41"/>
      <c r="M33" s="41"/>
      <c r="N33" s="101"/>
      <c r="O33" s="42">
        <f t="shared" si="0"/>
        <v>9</v>
      </c>
    </row>
    <row r="34" spans="1:15" ht="21" customHeight="1" x14ac:dyDescent="0.15">
      <c r="A34" s="38"/>
      <c r="B34" s="19"/>
      <c r="C34" s="39" t="s">
        <v>59</v>
      </c>
      <c r="D34" s="40">
        <f>SUM(D32:D33)</f>
        <v>2030</v>
      </c>
      <c r="E34" s="41">
        <f>SUM(E32:E33)</f>
        <v>1095</v>
      </c>
      <c r="F34" s="41">
        <f>SUM(F32:F33)</f>
        <v>1024</v>
      </c>
      <c r="G34" s="41"/>
      <c r="H34" s="41"/>
      <c r="I34" s="41"/>
      <c r="J34" s="41"/>
      <c r="K34" s="41"/>
      <c r="L34" s="41"/>
      <c r="M34" s="41"/>
      <c r="N34" s="101"/>
      <c r="O34" s="178">
        <f t="shared" si="0"/>
        <v>4149</v>
      </c>
    </row>
    <row r="35" spans="1:15" ht="21" customHeight="1" x14ac:dyDescent="0.15">
      <c r="A35" s="38"/>
      <c r="B35" s="19" t="s">
        <v>60</v>
      </c>
      <c r="C35" s="39" t="s">
        <v>57</v>
      </c>
      <c r="D35" s="40">
        <v>2261</v>
      </c>
      <c r="E35" s="41">
        <v>1224</v>
      </c>
      <c r="F35" s="41">
        <v>1101</v>
      </c>
      <c r="G35" s="41"/>
      <c r="H35" s="41"/>
      <c r="I35" s="41"/>
      <c r="J35" s="41"/>
      <c r="K35" s="41"/>
      <c r="L35" s="41"/>
      <c r="M35" s="41"/>
      <c r="N35" s="101"/>
      <c r="O35" s="42">
        <f t="shared" si="0"/>
        <v>4586</v>
      </c>
    </row>
    <row r="36" spans="1:15" ht="21" customHeight="1" x14ac:dyDescent="0.15">
      <c r="A36" s="38"/>
      <c r="B36" s="19"/>
      <c r="C36" s="39" t="s">
        <v>58</v>
      </c>
      <c r="D36" s="40">
        <v>4</v>
      </c>
      <c r="E36" s="41">
        <v>2</v>
      </c>
      <c r="F36" s="41">
        <v>6</v>
      </c>
      <c r="G36" s="41"/>
      <c r="H36" s="41"/>
      <c r="I36" s="41"/>
      <c r="J36" s="41"/>
      <c r="K36" s="41"/>
      <c r="L36" s="41"/>
      <c r="M36" s="41"/>
      <c r="N36" s="101"/>
      <c r="O36" s="46">
        <f t="shared" si="0"/>
        <v>12</v>
      </c>
    </row>
    <row r="37" spans="1:15" ht="21" customHeight="1" x14ac:dyDescent="0.15">
      <c r="A37" s="38"/>
      <c r="B37" s="19"/>
      <c r="C37" s="39" t="s">
        <v>59</v>
      </c>
      <c r="D37" s="40">
        <f>SUM(D35:D36)</f>
        <v>2265</v>
      </c>
      <c r="E37" s="41">
        <f>SUM(E35:E36)</f>
        <v>1226</v>
      </c>
      <c r="F37" s="41">
        <f>SUM(F35:F36)</f>
        <v>1107</v>
      </c>
      <c r="G37" s="41"/>
      <c r="H37" s="41"/>
      <c r="I37" s="41"/>
      <c r="J37" s="41"/>
      <c r="K37" s="41"/>
      <c r="L37" s="41"/>
      <c r="M37" s="41"/>
      <c r="N37" s="101"/>
      <c r="O37" s="42">
        <f t="shared" si="0"/>
        <v>4598</v>
      </c>
    </row>
    <row r="38" spans="1:15" ht="21" customHeight="1" x14ac:dyDescent="0.15">
      <c r="A38" s="38"/>
      <c r="B38" s="19" t="s">
        <v>26</v>
      </c>
      <c r="C38" s="39" t="s">
        <v>57</v>
      </c>
      <c r="D38" s="40">
        <f>SUM(D32,D35)</f>
        <v>4286</v>
      </c>
      <c r="E38" s="40">
        <f>SUM(E32,E35)</f>
        <v>2315</v>
      </c>
      <c r="F38" s="40">
        <f>SUM(F32,F35)</f>
        <v>2125</v>
      </c>
      <c r="G38" s="40"/>
      <c r="H38" s="40"/>
      <c r="I38" s="40"/>
      <c r="J38" s="40"/>
      <c r="K38" s="40"/>
      <c r="L38" s="40"/>
      <c r="M38" s="40"/>
      <c r="N38" s="171"/>
      <c r="O38" s="46">
        <f t="shared" si="0"/>
        <v>8726</v>
      </c>
    </row>
    <row r="39" spans="1:15" ht="21" customHeight="1" x14ac:dyDescent="0.15">
      <c r="A39" s="38"/>
      <c r="B39" s="19"/>
      <c r="C39" s="39" t="s">
        <v>58</v>
      </c>
      <c r="D39" s="40">
        <f t="shared" ref="D39:F39" si="3">SUM(D33,D36)</f>
        <v>9</v>
      </c>
      <c r="E39" s="40">
        <f t="shared" si="3"/>
        <v>6</v>
      </c>
      <c r="F39" s="40">
        <f t="shared" si="3"/>
        <v>6</v>
      </c>
      <c r="G39" s="40"/>
      <c r="H39" s="40"/>
      <c r="I39" s="40"/>
      <c r="J39" s="40"/>
      <c r="K39" s="40"/>
      <c r="L39" s="40"/>
      <c r="M39" s="40"/>
      <c r="N39" s="171"/>
      <c r="O39" s="42">
        <f t="shared" si="0"/>
        <v>21</v>
      </c>
    </row>
    <row r="40" spans="1:15" ht="21" customHeight="1" thickBot="1" x14ac:dyDescent="0.2">
      <c r="A40" s="43"/>
      <c r="B40" s="26"/>
      <c r="C40" s="44" t="s">
        <v>59</v>
      </c>
      <c r="D40" s="40">
        <f>SUM(D38:D39)</f>
        <v>4295</v>
      </c>
      <c r="E40" s="40">
        <f>SUM(E38:E39)</f>
        <v>2321</v>
      </c>
      <c r="F40" s="40">
        <f>SUM(F38:F39)</f>
        <v>2131</v>
      </c>
      <c r="G40" s="40"/>
      <c r="H40" s="40"/>
      <c r="I40" s="40"/>
      <c r="J40" s="40"/>
      <c r="K40" s="40"/>
      <c r="L40" s="40"/>
      <c r="M40" s="40"/>
      <c r="N40" s="171"/>
      <c r="O40" s="178">
        <f t="shared" si="0"/>
        <v>8747</v>
      </c>
    </row>
    <row r="41" spans="1:15" ht="21" customHeight="1" x14ac:dyDescent="0.15">
      <c r="A41" s="47" t="s">
        <v>63</v>
      </c>
      <c r="B41" s="48"/>
      <c r="C41" s="34" t="s">
        <v>57</v>
      </c>
      <c r="D41" s="35">
        <v>191</v>
      </c>
      <c r="E41" s="36">
        <v>69</v>
      </c>
      <c r="F41" s="36">
        <v>65</v>
      </c>
      <c r="G41" s="36"/>
      <c r="H41" s="36"/>
      <c r="I41" s="36"/>
      <c r="J41" s="36"/>
      <c r="K41" s="36"/>
      <c r="L41" s="36"/>
      <c r="M41" s="36"/>
      <c r="N41" s="170"/>
      <c r="O41" s="37">
        <f t="shared" si="0"/>
        <v>325</v>
      </c>
    </row>
    <row r="42" spans="1:15" ht="21" customHeight="1" x14ac:dyDescent="0.15">
      <c r="A42" s="49"/>
      <c r="B42" s="50"/>
      <c r="C42" s="39" t="s">
        <v>58</v>
      </c>
      <c r="D42" s="40">
        <v>58</v>
      </c>
      <c r="E42" s="41">
        <v>6</v>
      </c>
      <c r="F42" s="41">
        <v>15</v>
      </c>
      <c r="G42" s="41"/>
      <c r="H42" s="41"/>
      <c r="I42" s="41"/>
      <c r="J42" s="41"/>
      <c r="K42" s="41"/>
      <c r="L42" s="41"/>
      <c r="M42" s="41"/>
      <c r="N42" s="101"/>
      <c r="O42" s="42">
        <f t="shared" si="0"/>
        <v>79</v>
      </c>
    </row>
    <row r="43" spans="1:15" ht="21" customHeight="1" thickBot="1" x14ac:dyDescent="0.2">
      <c r="A43" s="51"/>
      <c r="B43" s="52"/>
      <c r="C43" s="44" t="s">
        <v>59</v>
      </c>
      <c r="D43" s="45">
        <f>SUM(D41:D42)</f>
        <v>249</v>
      </c>
      <c r="E43" s="138">
        <f>SUM(E41:E42)</f>
        <v>75</v>
      </c>
      <c r="F43" s="138">
        <f>SUM(F41:F42)</f>
        <v>80</v>
      </c>
      <c r="G43" s="138"/>
      <c r="H43" s="138"/>
      <c r="I43" s="138"/>
      <c r="J43" s="138"/>
      <c r="K43" s="138"/>
      <c r="L43" s="138"/>
      <c r="M43" s="138"/>
      <c r="N43" s="172"/>
      <c r="O43" s="178">
        <f t="shared" si="0"/>
        <v>404</v>
      </c>
    </row>
    <row r="44" spans="1:15" ht="21" customHeight="1" x14ac:dyDescent="0.15">
      <c r="A44" s="47" t="s">
        <v>64</v>
      </c>
      <c r="B44" s="48"/>
      <c r="C44" s="34" t="s">
        <v>57</v>
      </c>
      <c r="D44" s="35">
        <v>147</v>
      </c>
      <c r="E44" s="36">
        <v>57</v>
      </c>
      <c r="F44" s="36">
        <v>45</v>
      </c>
      <c r="G44" s="36"/>
      <c r="H44" s="36"/>
      <c r="I44" s="36"/>
      <c r="J44" s="36"/>
      <c r="K44" s="36"/>
      <c r="L44" s="36"/>
      <c r="M44" s="36"/>
      <c r="N44" s="170"/>
      <c r="O44" s="37">
        <f t="shared" si="0"/>
        <v>249</v>
      </c>
    </row>
    <row r="45" spans="1:15" ht="21" customHeight="1" x14ac:dyDescent="0.15">
      <c r="A45" s="49"/>
      <c r="B45" s="50"/>
      <c r="C45" s="39" t="s">
        <v>58</v>
      </c>
      <c r="D45" s="40">
        <v>0</v>
      </c>
      <c r="E45" s="41">
        <v>0</v>
      </c>
      <c r="F45" s="41">
        <v>0</v>
      </c>
      <c r="G45" s="41"/>
      <c r="H45" s="41"/>
      <c r="I45" s="41"/>
      <c r="J45" s="41"/>
      <c r="K45" s="41"/>
      <c r="L45" s="41"/>
      <c r="M45" s="41"/>
      <c r="N45" s="101"/>
      <c r="O45" s="42">
        <f t="shared" si="0"/>
        <v>0</v>
      </c>
    </row>
    <row r="46" spans="1:15" ht="21" customHeight="1" thickBot="1" x14ac:dyDescent="0.2">
      <c r="A46" s="51"/>
      <c r="B46" s="52"/>
      <c r="C46" s="44" t="s">
        <v>59</v>
      </c>
      <c r="D46" s="45">
        <f>SUM(D44:D45)</f>
        <v>147</v>
      </c>
      <c r="E46" s="45">
        <f>SUM(E44:E45)</f>
        <v>57</v>
      </c>
      <c r="F46" s="45">
        <f>SUM(F44:F45)</f>
        <v>45</v>
      </c>
      <c r="G46" s="45"/>
      <c r="H46" s="45"/>
      <c r="I46" s="45"/>
      <c r="J46" s="45"/>
      <c r="K46" s="45"/>
      <c r="L46" s="138"/>
      <c r="M46" s="138"/>
      <c r="N46" s="172"/>
      <c r="O46" s="178">
        <f t="shared" si="0"/>
        <v>249</v>
      </c>
    </row>
    <row r="47" spans="1:15" ht="21" customHeight="1" thickBot="1" x14ac:dyDescent="0.2">
      <c r="A47" s="53" t="s">
        <v>65</v>
      </c>
      <c r="B47" s="54"/>
      <c r="C47" s="55"/>
      <c r="D47" s="56">
        <f>SUM(D22,D31,D40,D43,D46)</f>
        <v>5715</v>
      </c>
      <c r="E47" s="57">
        <f>SUM(E22,E31,E40,E43,E46)</f>
        <v>2902</v>
      </c>
      <c r="F47" s="57">
        <f>SUM(F22,F31,F40,F43,F46)</f>
        <v>2652</v>
      </c>
      <c r="G47" s="57"/>
      <c r="H47" s="57"/>
      <c r="I47" s="57"/>
      <c r="J47" s="57"/>
      <c r="K47" s="57"/>
      <c r="L47" s="57"/>
      <c r="M47" s="57"/>
      <c r="N47" s="173"/>
      <c r="O47" s="99">
        <f t="shared" si="0"/>
        <v>11269</v>
      </c>
    </row>
    <row r="48" spans="1:15" ht="21" customHeight="1" thickBot="1" x14ac:dyDescent="0.2">
      <c r="A48" s="53" t="s">
        <v>32</v>
      </c>
      <c r="B48" s="54"/>
      <c r="C48" s="55"/>
      <c r="D48" s="56">
        <v>193</v>
      </c>
      <c r="E48" s="57">
        <v>88</v>
      </c>
      <c r="F48" s="57">
        <v>73</v>
      </c>
      <c r="G48" s="57"/>
      <c r="H48" s="57"/>
      <c r="I48" s="57"/>
      <c r="J48" s="57"/>
      <c r="K48" s="57"/>
      <c r="L48" s="57"/>
      <c r="M48" s="57"/>
      <c r="N48" s="173"/>
      <c r="O48" s="99">
        <f t="shared" si="0"/>
        <v>354</v>
      </c>
    </row>
    <row r="49" spans="1:15" ht="21" customHeight="1" thickBot="1" x14ac:dyDescent="0.2">
      <c r="A49" s="53" t="s">
        <v>66</v>
      </c>
      <c r="B49" s="54"/>
      <c r="C49" s="55"/>
      <c r="D49" s="56">
        <f>SUM(D47:D48)</f>
        <v>5908</v>
      </c>
      <c r="E49" s="57">
        <f>SUM(E47:E48)</f>
        <v>2990</v>
      </c>
      <c r="F49" s="57">
        <f>SUM(F47:F48)</f>
        <v>2725</v>
      </c>
      <c r="G49" s="57"/>
      <c r="H49" s="57"/>
      <c r="I49" s="57"/>
      <c r="J49" s="57"/>
      <c r="K49" s="57"/>
      <c r="L49" s="57"/>
      <c r="M49" s="57"/>
      <c r="N49" s="173"/>
      <c r="O49" s="99">
        <f t="shared" si="0"/>
        <v>11623</v>
      </c>
    </row>
    <row r="50" spans="1:15" ht="21" customHeight="1" x14ac:dyDescent="0.15">
      <c r="A50" s="58" t="s">
        <v>34</v>
      </c>
      <c r="B50" s="59" t="s">
        <v>67</v>
      </c>
      <c r="C50" s="60" t="s">
        <v>68</v>
      </c>
      <c r="D50" s="61">
        <v>4457</v>
      </c>
      <c r="E50" s="62">
        <v>2492</v>
      </c>
      <c r="F50" s="62">
        <v>2165</v>
      </c>
      <c r="G50" s="62"/>
      <c r="H50" s="62"/>
      <c r="I50" s="62"/>
      <c r="J50" s="62"/>
      <c r="K50" s="62"/>
      <c r="L50" s="62"/>
      <c r="M50" s="62"/>
      <c r="N50" s="174"/>
      <c r="O50" s="37">
        <f t="shared" si="0"/>
        <v>9114</v>
      </c>
    </row>
    <row r="51" spans="1:15" ht="21" customHeight="1" x14ac:dyDescent="0.15">
      <c r="A51" s="18"/>
      <c r="B51" s="50"/>
      <c r="C51" s="39" t="s">
        <v>69</v>
      </c>
      <c r="D51" s="40">
        <v>2028</v>
      </c>
      <c r="E51" s="41">
        <v>1271</v>
      </c>
      <c r="F51" s="41">
        <v>1209</v>
      </c>
      <c r="G51" s="41"/>
      <c r="H51" s="41"/>
      <c r="I51" s="41"/>
      <c r="J51" s="41"/>
      <c r="K51" s="41"/>
      <c r="L51" s="41"/>
      <c r="M51" s="41"/>
      <c r="N51" s="101"/>
      <c r="O51" s="191">
        <f t="shared" si="0"/>
        <v>4508</v>
      </c>
    </row>
    <row r="52" spans="1:15" ht="21" customHeight="1" x14ac:dyDescent="0.15">
      <c r="A52" s="18"/>
      <c r="B52" s="50"/>
      <c r="C52" s="39" t="s">
        <v>59</v>
      </c>
      <c r="D52" s="40">
        <f>SUM(D50:D51)</f>
        <v>6485</v>
      </c>
      <c r="E52" s="40">
        <f>SUM(E50:E51)</f>
        <v>3763</v>
      </c>
      <c r="F52" s="40">
        <f>SUM(F50:F51)</f>
        <v>3374</v>
      </c>
      <c r="G52" s="40"/>
      <c r="H52" s="40"/>
      <c r="I52" s="40"/>
      <c r="J52" s="40"/>
      <c r="K52" s="40"/>
      <c r="L52" s="40"/>
      <c r="M52" s="40"/>
      <c r="N52" s="171"/>
      <c r="O52" s="42">
        <f t="shared" si="0"/>
        <v>13622</v>
      </c>
    </row>
    <row r="53" spans="1:15" ht="21" customHeight="1" x14ac:dyDescent="0.15">
      <c r="A53" s="18"/>
      <c r="B53" s="63" t="s">
        <v>38</v>
      </c>
      <c r="C53" s="64"/>
      <c r="D53" s="40">
        <v>31</v>
      </c>
      <c r="E53" s="41">
        <v>16</v>
      </c>
      <c r="F53" s="41">
        <v>18</v>
      </c>
      <c r="G53" s="41"/>
      <c r="H53" s="41"/>
      <c r="I53" s="41"/>
      <c r="J53" s="41"/>
      <c r="K53" s="41"/>
      <c r="L53" s="41"/>
      <c r="M53" s="41"/>
      <c r="N53" s="101"/>
      <c r="O53" s="178">
        <f t="shared" si="0"/>
        <v>65</v>
      </c>
    </row>
    <row r="54" spans="1:15" ht="21" customHeight="1" thickBot="1" x14ac:dyDescent="0.2">
      <c r="A54" s="65"/>
      <c r="B54" s="66" t="s">
        <v>39</v>
      </c>
      <c r="C54" s="67"/>
      <c r="D54" s="68" t="s">
        <v>40</v>
      </c>
      <c r="E54" s="69" t="s">
        <v>40</v>
      </c>
      <c r="F54" s="69" t="s">
        <v>40</v>
      </c>
      <c r="G54" s="135"/>
      <c r="H54" s="135"/>
      <c r="I54" s="135"/>
      <c r="J54" s="135"/>
      <c r="K54" s="135"/>
      <c r="L54" s="135"/>
      <c r="M54" s="135"/>
      <c r="N54" s="175"/>
      <c r="O54" s="193" t="s">
        <v>40</v>
      </c>
    </row>
    <row r="55" spans="1:15" ht="21" customHeight="1" thickBot="1" x14ac:dyDescent="0.2">
      <c r="A55" s="71" t="s">
        <v>41</v>
      </c>
      <c r="B55" s="72"/>
      <c r="C55" s="73"/>
      <c r="D55" s="56">
        <f>SUM(D52:D54)</f>
        <v>6516</v>
      </c>
      <c r="E55" s="57">
        <f>SUM(E52:E54)</f>
        <v>3779</v>
      </c>
      <c r="F55" s="57">
        <f>SUM(F52:F54)</f>
        <v>3392</v>
      </c>
      <c r="G55" s="57"/>
      <c r="H55" s="57"/>
      <c r="I55" s="57"/>
      <c r="J55" s="57"/>
      <c r="K55" s="57"/>
      <c r="L55" s="57"/>
      <c r="M55" s="57"/>
      <c r="N55" s="173"/>
      <c r="O55" s="99">
        <f t="shared" si="0"/>
        <v>13687</v>
      </c>
    </row>
    <row r="56" spans="1:15" ht="23.25" customHeight="1" thickBot="1" x14ac:dyDescent="0.2">
      <c r="A56" s="74" t="s">
        <v>42</v>
      </c>
      <c r="B56" s="75"/>
      <c r="C56" s="76"/>
      <c r="D56" s="77">
        <f>SUM(D49,D55)</f>
        <v>12424</v>
      </c>
      <c r="E56" s="78">
        <f>SUM(E49,E55)</f>
        <v>6769</v>
      </c>
      <c r="F56" s="78">
        <f>SUM(F49,F55)</f>
        <v>6117</v>
      </c>
      <c r="G56" s="78"/>
      <c r="H56" s="78"/>
      <c r="I56" s="78"/>
      <c r="J56" s="78"/>
      <c r="K56" s="78"/>
      <c r="L56" s="78"/>
      <c r="M56" s="78"/>
      <c r="N56" s="120"/>
      <c r="O56" s="79">
        <f t="shared" si="0"/>
        <v>25310</v>
      </c>
    </row>
    <row r="59" spans="1:15" ht="18.75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8.75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97467-4BA8-4F2B-BA66-D52B65D1641D}">
  <sheetPr>
    <tabColor rgb="FF3AE667"/>
    <pageSetUpPr fitToPage="1"/>
  </sheetPr>
  <dimension ref="A1:O60"/>
  <sheetViews>
    <sheetView zoomScaleNormal="100" workbookViewId="0">
      <selection activeCell="A7" sqref="A7:C7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80"/>
      <c r="B4" s="80"/>
      <c r="C4" s="80"/>
      <c r="D4" s="80"/>
      <c r="E4" s="81"/>
      <c r="F4" s="1" t="s">
        <v>43</v>
      </c>
    </row>
    <row r="5" spans="1:15" ht="15" customHeight="1" x14ac:dyDescent="0.2">
      <c r="A5" s="163" t="s">
        <v>94</v>
      </c>
      <c r="C5" s="164"/>
      <c r="D5" s="192"/>
      <c r="L5" s="167"/>
      <c r="M5" s="167"/>
      <c r="N5" s="167"/>
      <c r="O5" s="82"/>
    </row>
    <row r="6" spans="1:15" ht="15" customHeight="1" thickBot="1" x14ac:dyDescent="0.2">
      <c r="L6" s="83"/>
      <c r="M6" s="83"/>
      <c r="N6" s="83"/>
      <c r="O6" s="83"/>
    </row>
    <row r="7" spans="1:15" ht="48" customHeight="1" x14ac:dyDescent="0.15">
      <c r="A7" s="11" t="s">
        <v>3</v>
      </c>
      <c r="B7" s="12"/>
      <c r="C7" s="13"/>
      <c r="D7" s="84" t="s">
        <v>95</v>
      </c>
      <c r="E7" s="16" t="s">
        <v>96</v>
      </c>
      <c r="F7" s="16" t="s">
        <v>97</v>
      </c>
      <c r="G7" s="16"/>
      <c r="H7" s="16"/>
      <c r="I7" s="16"/>
      <c r="J7" s="16"/>
      <c r="K7" s="16"/>
      <c r="L7" s="16"/>
      <c r="M7" s="16"/>
      <c r="N7" s="122"/>
      <c r="O7" s="86" t="s">
        <v>23</v>
      </c>
    </row>
    <row r="8" spans="1:15" x14ac:dyDescent="0.15">
      <c r="A8" s="18" t="s">
        <v>53</v>
      </c>
      <c r="B8" s="19" t="s">
        <v>54</v>
      </c>
      <c r="C8" s="20" t="s">
        <v>55</v>
      </c>
      <c r="D8" s="87"/>
      <c r="E8" s="89"/>
      <c r="F8" s="89"/>
      <c r="G8" s="89"/>
      <c r="H8" s="90"/>
      <c r="I8" s="90"/>
      <c r="J8" s="89"/>
      <c r="K8" s="89"/>
      <c r="L8" s="89"/>
      <c r="M8" s="89"/>
      <c r="N8" s="125"/>
      <c r="O8" s="91"/>
    </row>
    <row r="9" spans="1:15" x14ac:dyDescent="0.15">
      <c r="A9" s="18"/>
      <c r="B9" s="19"/>
      <c r="C9" s="20"/>
      <c r="D9" s="87"/>
      <c r="E9" s="89"/>
      <c r="F9" s="89"/>
      <c r="G9" s="89"/>
      <c r="H9" s="90"/>
      <c r="I9" s="90"/>
      <c r="J9" s="89"/>
      <c r="K9" s="89"/>
      <c r="L9" s="89"/>
      <c r="M9" s="89"/>
      <c r="N9" s="125"/>
      <c r="O9" s="91"/>
    </row>
    <row r="10" spans="1:15" ht="18.75" customHeight="1" thickBot="1" x14ac:dyDescent="0.2">
      <c r="A10" s="25"/>
      <c r="B10" s="26"/>
      <c r="C10" s="27"/>
      <c r="D10" s="168"/>
      <c r="E10" s="92"/>
      <c r="F10" s="92"/>
      <c r="G10" s="92"/>
      <c r="H10" s="93"/>
      <c r="I10" s="93"/>
      <c r="J10" s="92"/>
      <c r="K10" s="92"/>
      <c r="L10" s="92"/>
      <c r="M10" s="92"/>
      <c r="N10" s="128"/>
      <c r="O10" s="91"/>
    </row>
    <row r="11" spans="1:15" ht="21" customHeight="1" x14ac:dyDescent="0.15">
      <c r="A11" s="32" t="s">
        <v>19</v>
      </c>
      <c r="B11" s="33" t="s">
        <v>56</v>
      </c>
      <c r="C11" s="34" t="s">
        <v>57</v>
      </c>
      <c r="D11" s="35">
        <v>248</v>
      </c>
      <c r="E11" s="36">
        <v>344</v>
      </c>
      <c r="F11" s="194">
        <v>233</v>
      </c>
      <c r="G11" s="36"/>
      <c r="H11" s="36"/>
      <c r="I11" s="36"/>
      <c r="J11" s="36"/>
      <c r="K11" s="36"/>
      <c r="L11" s="36"/>
      <c r="M11" s="170"/>
      <c r="N11" s="170"/>
      <c r="O11" s="99">
        <f t="shared" ref="O11:O56" si="0">SUM(D11:N11)</f>
        <v>825</v>
      </c>
    </row>
    <row r="12" spans="1:15" ht="21" customHeight="1" x14ac:dyDescent="0.15">
      <c r="A12" s="38"/>
      <c r="B12" s="19"/>
      <c r="C12" s="39" t="s">
        <v>58</v>
      </c>
      <c r="D12" s="40">
        <v>76</v>
      </c>
      <c r="E12" s="41">
        <v>76</v>
      </c>
      <c r="F12" s="41">
        <v>16</v>
      </c>
      <c r="G12" s="41"/>
      <c r="H12" s="41"/>
      <c r="I12" s="41"/>
      <c r="J12" s="41"/>
      <c r="K12" s="41"/>
      <c r="L12" s="41"/>
      <c r="M12" s="101"/>
      <c r="N12" s="101"/>
      <c r="O12" s="42">
        <f t="shared" si="0"/>
        <v>168</v>
      </c>
    </row>
    <row r="13" spans="1:15" ht="21" customHeight="1" x14ac:dyDescent="0.15">
      <c r="A13" s="38"/>
      <c r="B13" s="19"/>
      <c r="C13" s="39" t="s">
        <v>59</v>
      </c>
      <c r="D13" s="40">
        <f>SUM(D11:D12)</f>
        <v>324</v>
      </c>
      <c r="E13" s="41">
        <f>SUM(E11:E12)</f>
        <v>420</v>
      </c>
      <c r="F13" s="41">
        <f>SUM(F11:F12)</f>
        <v>249</v>
      </c>
      <c r="G13" s="41"/>
      <c r="H13" s="41"/>
      <c r="I13" s="41"/>
      <c r="J13" s="41"/>
      <c r="K13" s="41"/>
      <c r="L13" s="41"/>
      <c r="M13" s="101"/>
      <c r="N13" s="101"/>
      <c r="O13" s="42">
        <f t="shared" si="0"/>
        <v>993</v>
      </c>
    </row>
    <row r="14" spans="1:15" ht="21" customHeight="1" x14ac:dyDescent="0.15">
      <c r="A14" s="38"/>
      <c r="B14" s="19" t="s">
        <v>60</v>
      </c>
      <c r="C14" s="39" t="s">
        <v>57</v>
      </c>
      <c r="D14" s="40">
        <v>463</v>
      </c>
      <c r="E14" s="41">
        <v>549</v>
      </c>
      <c r="F14" s="41">
        <v>432</v>
      </c>
      <c r="G14" s="41"/>
      <c r="H14" s="41"/>
      <c r="I14" s="41"/>
      <c r="J14" s="41"/>
      <c r="K14" s="41"/>
      <c r="L14" s="41"/>
      <c r="M14" s="101"/>
      <c r="N14" s="101"/>
      <c r="O14" s="42">
        <f t="shared" si="0"/>
        <v>1444</v>
      </c>
    </row>
    <row r="15" spans="1:15" ht="21" customHeight="1" x14ac:dyDescent="0.15">
      <c r="A15" s="38"/>
      <c r="B15" s="19"/>
      <c r="C15" s="39" t="s">
        <v>58</v>
      </c>
      <c r="D15" s="40">
        <v>3</v>
      </c>
      <c r="E15" s="41">
        <v>18</v>
      </c>
      <c r="F15" s="41">
        <v>5</v>
      </c>
      <c r="G15" s="41"/>
      <c r="H15" s="41"/>
      <c r="I15" s="41"/>
      <c r="J15" s="41"/>
      <c r="K15" s="41"/>
      <c r="L15" s="41"/>
      <c r="M15" s="101"/>
      <c r="N15" s="101"/>
      <c r="O15" s="42">
        <f t="shared" si="0"/>
        <v>26</v>
      </c>
    </row>
    <row r="16" spans="1:15" ht="21" customHeight="1" x14ac:dyDescent="0.15">
      <c r="A16" s="38"/>
      <c r="B16" s="19"/>
      <c r="C16" s="39" t="s">
        <v>59</v>
      </c>
      <c r="D16" s="40">
        <f>SUM(D14:D15)</f>
        <v>466</v>
      </c>
      <c r="E16" s="41">
        <f>SUM(E14:E15)</f>
        <v>567</v>
      </c>
      <c r="F16" s="41">
        <f>SUM(F14:F15)</f>
        <v>437</v>
      </c>
      <c r="G16" s="41"/>
      <c r="H16" s="41"/>
      <c r="I16" s="41"/>
      <c r="J16" s="41"/>
      <c r="K16" s="41"/>
      <c r="L16" s="41"/>
      <c r="M16" s="101"/>
      <c r="N16" s="101"/>
      <c r="O16" s="42">
        <f t="shared" si="0"/>
        <v>1470</v>
      </c>
    </row>
    <row r="17" spans="1:15" ht="21" customHeight="1" x14ac:dyDescent="0.15">
      <c r="A17" s="38"/>
      <c r="B17" s="19" t="s">
        <v>61</v>
      </c>
      <c r="C17" s="39" t="s">
        <v>57</v>
      </c>
      <c r="D17" s="40">
        <v>0</v>
      </c>
      <c r="E17" s="41">
        <v>2</v>
      </c>
      <c r="F17" s="41">
        <v>1</v>
      </c>
      <c r="G17" s="41"/>
      <c r="H17" s="41"/>
      <c r="I17" s="41"/>
      <c r="J17" s="41"/>
      <c r="K17" s="41"/>
      <c r="L17" s="41"/>
      <c r="M17" s="101"/>
      <c r="N17" s="176"/>
      <c r="O17" s="42">
        <f t="shared" si="0"/>
        <v>3</v>
      </c>
    </row>
    <row r="18" spans="1:15" ht="21" customHeight="1" x14ac:dyDescent="0.15">
      <c r="A18" s="38"/>
      <c r="B18" s="19"/>
      <c r="C18" s="39" t="s">
        <v>58</v>
      </c>
      <c r="D18" s="40">
        <v>2</v>
      </c>
      <c r="E18" s="41">
        <v>1</v>
      </c>
      <c r="F18" s="41">
        <v>3</v>
      </c>
      <c r="G18" s="41"/>
      <c r="H18" s="41"/>
      <c r="I18" s="41"/>
      <c r="J18" s="41"/>
      <c r="K18" s="41"/>
      <c r="L18" s="41"/>
      <c r="M18" s="101"/>
      <c r="N18" s="176"/>
      <c r="O18" s="42">
        <f t="shared" si="0"/>
        <v>6</v>
      </c>
    </row>
    <row r="19" spans="1:15" ht="21" customHeight="1" x14ac:dyDescent="0.15">
      <c r="A19" s="38"/>
      <c r="B19" s="19"/>
      <c r="C19" s="39" t="s">
        <v>59</v>
      </c>
      <c r="D19" s="40">
        <f>SUM(D17:D18)</f>
        <v>2</v>
      </c>
      <c r="E19" s="41">
        <f>SUM(E17:E18)</f>
        <v>3</v>
      </c>
      <c r="F19" s="40">
        <f>SUM(F17:F18)</f>
        <v>4</v>
      </c>
      <c r="G19" s="41"/>
      <c r="H19" s="41"/>
      <c r="I19" s="41"/>
      <c r="J19" s="41"/>
      <c r="K19" s="41"/>
      <c r="L19" s="41"/>
      <c r="M19" s="101"/>
      <c r="N19" s="176"/>
      <c r="O19" s="42">
        <f t="shared" si="0"/>
        <v>9</v>
      </c>
    </row>
    <row r="20" spans="1:15" ht="21" customHeight="1" x14ac:dyDescent="0.15">
      <c r="A20" s="38"/>
      <c r="B20" s="19" t="s">
        <v>26</v>
      </c>
      <c r="C20" s="39" t="s">
        <v>57</v>
      </c>
      <c r="D20" s="40">
        <f t="shared" ref="D20:F21" si="1">SUM(D11,D14,D17)</f>
        <v>711</v>
      </c>
      <c r="E20" s="40">
        <f t="shared" si="1"/>
        <v>895</v>
      </c>
      <c r="F20" s="40">
        <f t="shared" si="1"/>
        <v>666</v>
      </c>
      <c r="G20" s="40"/>
      <c r="H20" s="40"/>
      <c r="I20" s="40"/>
      <c r="J20" s="40"/>
      <c r="K20" s="40"/>
      <c r="L20" s="40"/>
      <c r="M20" s="171"/>
      <c r="N20" s="176"/>
      <c r="O20" s="42">
        <f t="shared" si="0"/>
        <v>2272</v>
      </c>
    </row>
    <row r="21" spans="1:15" ht="21" customHeight="1" x14ac:dyDescent="0.15">
      <c r="A21" s="38"/>
      <c r="B21" s="19"/>
      <c r="C21" s="39" t="s">
        <v>58</v>
      </c>
      <c r="D21" s="40">
        <f t="shared" si="1"/>
        <v>81</v>
      </c>
      <c r="E21" s="40">
        <f t="shared" si="1"/>
        <v>95</v>
      </c>
      <c r="F21" s="40">
        <f t="shared" si="1"/>
        <v>24</v>
      </c>
      <c r="G21" s="40"/>
      <c r="H21" s="40"/>
      <c r="I21" s="40"/>
      <c r="J21" s="40"/>
      <c r="K21" s="40"/>
      <c r="L21" s="40"/>
      <c r="M21" s="171"/>
      <c r="N21" s="176"/>
      <c r="O21" s="42">
        <f t="shared" si="0"/>
        <v>200</v>
      </c>
    </row>
    <row r="22" spans="1:15" ht="21" customHeight="1" thickBot="1" x14ac:dyDescent="0.2">
      <c r="A22" s="43"/>
      <c r="B22" s="26"/>
      <c r="C22" s="44" t="s">
        <v>59</v>
      </c>
      <c r="D22" s="40">
        <f>SUM(D20:D21)</f>
        <v>792</v>
      </c>
      <c r="E22" s="40">
        <f>SUM(E20:E21)</f>
        <v>990</v>
      </c>
      <c r="F22" s="40">
        <f>SUM(F20:F21)</f>
        <v>690</v>
      </c>
      <c r="G22" s="40"/>
      <c r="H22" s="40"/>
      <c r="I22" s="40"/>
      <c r="J22" s="40"/>
      <c r="K22" s="40"/>
      <c r="L22" s="40"/>
      <c r="M22" s="171"/>
      <c r="N22" s="176"/>
      <c r="O22" s="42">
        <f t="shared" si="0"/>
        <v>2472</v>
      </c>
    </row>
    <row r="23" spans="1:15" ht="21" customHeight="1" x14ac:dyDescent="0.15">
      <c r="A23" s="32" t="s">
        <v>27</v>
      </c>
      <c r="B23" s="33" t="s">
        <v>56</v>
      </c>
      <c r="C23" s="34" t="s">
        <v>57</v>
      </c>
      <c r="D23" s="35">
        <v>4</v>
      </c>
      <c r="E23" s="36">
        <v>9</v>
      </c>
      <c r="F23" s="36">
        <v>1</v>
      </c>
      <c r="G23" s="36"/>
      <c r="H23" s="36"/>
      <c r="I23" s="36"/>
      <c r="J23" s="36"/>
      <c r="K23" s="36"/>
      <c r="L23" s="36"/>
      <c r="M23" s="170"/>
      <c r="N23" s="177"/>
      <c r="O23" s="37">
        <f t="shared" si="0"/>
        <v>14</v>
      </c>
    </row>
    <row r="24" spans="1:15" ht="21" customHeight="1" x14ac:dyDescent="0.15">
      <c r="A24" s="38"/>
      <c r="B24" s="19"/>
      <c r="C24" s="39" t="s">
        <v>58</v>
      </c>
      <c r="D24" s="40">
        <v>6</v>
      </c>
      <c r="E24" s="41">
        <v>28</v>
      </c>
      <c r="F24" s="41">
        <v>7</v>
      </c>
      <c r="G24" s="41"/>
      <c r="H24" s="41"/>
      <c r="I24" s="41"/>
      <c r="J24" s="41"/>
      <c r="K24" s="41"/>
      <c r="L24" s="41"/>
      <c r="M24" s="101"/>
      <c r="N24" s="176"/>
      <c r="O24" s="42">
        <f t="shared" si="0"/>
        <v>41</v>
      </c>
    </row>
    <row r="25" spans="1:15" ht="21" customHeight="1" x14ac:dyDescent="0.15">
      <c r="A25" s="38"/>
      <c r="B25" s="19"/>
      <c r="C25" s="39" t="s">
        <v>59</v>
      </c>
      <c r="D25" s="40">
        <f>SUM(D23:D24)</f>
        <v>10</v>
      </c>
      <c r="E25" s="41">
        <f>SUM(E23:E24)</f>
        <v>37</v>
      </c>
      <c r="F25" s="41">
        <f>SUM(F23:F24)</f>
        <v>8</v>
      </c>
      <c r="G25" s="41"/>
      <c r="H25" s="41"/>
      <c r="I25" s="41"/>
      <c r="J25" s="41"/>
      <c r="K25" s="41"/>
      <c r="L25" s="41"/>
      <c r="M25" s="101"/>
      <c r="N25" s="176"/>
      <c r="O25" s="42">
        <f t="shared" si="0"/>
        <v>55</v>
      </c>
    </row>
    <row r="26" spans="1:15" ht="21" customHeight="1" x14ac:dyDescent="0.15">
      <c r="A26" s="38"/>
      <c r="B26" s="19" t="s">
        <v>60</v>
      </c>
      <c r="C26" s="39" t="s">
        <v>57</v>
      </c>
      <c r="D26" s="40">
        <v>7</v>
      </c>
      <c r="E26" s="41">
        <v>9</v>
      </c>
      <c r="F26" s="41">
        <v>5</v>
      </c>
      <c r="G26" s="41"/>
      <c r="H26" s="41"/>
      <c r="I26" s="41"/>
      <c r="J26" s="41"/>
      <c r="K26" s="41"/>
      <c r="L26" s="41"/>
      <c r="M26" s="101"/>
      <c r="N26" s="176"/>
      <c r="O26" s="42">
        <f t="shared" si="0"/>
        <v>21</v>
      </c>
    </row>
    <row r="27" spans="1:15" ht="21" customHeight="1" x14ac:dyDescent="0.15">
      <c r="A27" s="38"/>
      <c r="B27" s="19"/>
      <c r="C27" s="39" t="s">
        <v>58</v>
      </c>
      <c r="D27" s="40">
        <v>4</v>
      </c>
      <c r="E27" s="41">
        <v>12</v>
      </c>
      <c r="F27" s="41">
        <v>13</v>
      </c>
      <c r="G27" s="41"/>
      <c r="H27" s="41"/>
      <c r="I27" s="41"/>
      <c r="J27" s="41"/>
      <c r="K27" s="41"/>
      <c r="L27" s="41"/>
      <c r="M27" s="101"/>
      <c r="N27" s="176"/>
      <c r="O27" s="42">
        <f t="shared" si="0"/>
        <v>29</v>
      </c>
    </row>
    <row r="28" spans="1:15" ht="21" customHeight="1" x14ac:dyDescent="0.15">
      <c r="A28" s="38"/>
      <c r="B28" s="19"/>
      <c r="C28" s="39" t="s">
        <v>59</v>
      </c>
      <c r="D28" s="40">
        <f>SUM(D26:D27)</f>
        <v>11</v>
      </c>
      <c r="E28" s="41">
        <f>SUM(E26:E27)</f>
        <v>21</v>
      </c>
      <c r="F28" s="41">
        <f>SUM(F26:F27)</f>
        <v>18</v>
      </c>
      <c r="G28" s="41"/>
      <c r="H28" s="41"/>
      <c r="I28" s="41"/>
      <c r="J28" s="41"/>
      <c r="K28" s="41"/>
      <c r="L28" s="41"/>
      <c r="M28" s="101"/>
      <c r="N28" s="176"/>
      <c r="O28" s="42">
        <f t="shared" si="0"/>
        <v>50</v>
      </c>
    </row>
    <row r="29" spans="1:15" ht="21" customHeight="1" x14ac:dyDescent="0.15">
      <c r="A29" s="38"/>
      <c r="B29" s="19" t="s">
        <v>26</v>
      </c>
      <c r="C29" s="39" t="s">
        <v>57</v>
      </c>
      <c r="D29" s="40">
        <f t="shared" ref="D29:F30" si="2">SUM(D23,D26)</f>
        <v>11</v>
      </c>
      <c r="E29" s="40">
        <f t="shared" si="2"/>
        <v>18</v>
      </c>
      <c r="F29" s="40">
        <f t="shared" si="2"/>
        <v>6</v>
      </c>
      <c r="G29" s="40"/>
      <c r="H29" s="40"/>
      <c r="I29" s="40"/>
      <c r="J29" s="40"/>
      <c r="K29" s="40"/>
      <c r="L29" s="40"/>
      <c r="M29" s="171"/>
      <c r="N29" s="176"/>
      <c r="O29" s="42">
        <f t="shared" si="0"/>
        <v>35</v>
      </c>
    </row>
    <row r="30" spans="1:15" ht="21" customHeight="1" x14ac:dyDescent="0.15">
      <c r="A30" s="38"/>
      <c r="B30" s="19"/>
      <c r="C30" s="39" t="s">
        <v>58</v>
      </c>
      <c r="D30" s="40">
        <f t="shared" si="2"/>
        <v>10</v>
      </c>
      <c r="E30" s="40">
        <f t="shared" si="2"/>
        <v>40</v>
      </c>
      <c r="F30" s="40">
        <f t="shared" si="2"/>
        <v>20</v>
      </c>
      <c r="G30" s="40"/>
      <c r="H30" s="40"/>
      <c r="I30" s="40"/>
      <c r="J30" s="40"/>
      <c r="K30" s="40"/>
      <c r="L30" s="40"/>
      <c r="M30" s="171"/>
      <c r="N30" s="176"/>
      <c r="O30" s="42">
        <f t="shared" si="0"/>
        <v>70</v>
      </c>
    </row>
    <row r="31" spans="1:15" ht="21" customHeight="1" thickBot="1" x14ac:dyDescent="0.2">
      <c r="A31" s="43"/>
      <c r="B31" s="26"/>
      <c r="C31" s="44" t="s">
        <v>59</v>
      </c>
      <c r="D31" s="40">
        <f>SUM(D29:D30)</f>
        <v>21</v>
      </c>
      <c r="E31" s="40">
        <f>SUM(E29:E30)</f>
        <v>58</v>
      </c>
      <c r="F31" s="40">
        <f>SUM(F29:F30)</f>
        <v>26</v>
      </c>
      <c r="G31" s="40"/>
      <c r="H31" s="40"/>
      <c r="I31" s="40"/>
      <c r="J31" s="40"/>
      <c r="K31" s="40"/>
      <c r="L31" s="40"/>
      <c r="M31" s="171"/>
      <c r="N31" s="176"/>
      <c r="O31" s="42">
        <f t="shared" si="0"/>
        <v>105</v>
      </c>
    </row>
    <row r="32" spans="1:15" ht="21" customHeight="1" x14ac:dyDescent="0.15">
      <c r="A32" s="32" t="s">
        <v>28</v>
      </c>
      <c r="B32" s="33" t="s">
        <v>56</v>
      </c>
      <c r="C32" s="34" t="s">
        <v>57</v>
      </c>
      <c r="D32" s="35">
        <v>1673</v>
      </c>
      <c r="E32" s="36">
        <v>1506</v>
      </c>
      <c r="F32" s="36">
        <v>1590</v>
      </c>
      <c r="G32" s="36"/>
      <c r="H32" s="36"/>
      <c r="I32" s="36"/>
      <c r="J32" s="36"/>
      <c r="K32" s="36"/>
      <c r="L32" s="36"/>
      <c r="M32" s="170"/>
      <c r="N32" s="177"/>
      <c r="O32" s="37">
        <f t="shared" si="0"/>
        <v>4769</v>
      </c>
    </row>
    <row r="33" spans="1:15" ht="21" customHeight="1" x14ac:dyDescent="0.15">
      <c r="A33" s="38"/>
      <c r="B33" s="19"/>
      <c r="C33" s="39" t="s">
        <v>58</v>
      </c>
      <c r="D33" s="40">
        <v>4</v>
      </c>
      <c r="E33" s="41">
        <v>4</v>
      </c>
      <c r="F33" s="41">
        <v>6</v>
      </c>
      <c r="G33" s="41"/>
      <c r="H33" s="41"/>
      <c r="I33" s="41"/>
      <c r="J33" s="41"/>
      <c r="K33" s="41"/>
      <c r="L33" s="41"/>
      <c r="M33" s="101"/>
      <c r="N33" s="176"/>
      <c r="O33" s="42">
        <f t="shared" si="0"/>
        <v>14</v>
      </c>
    </row>
    <row r="34" spans="1:15" ht="21" customHeight="1" x14ac:dyDescent="0.15">
      <c r="A34" s="38"/>
      <c r="B34" s="19"/>
      <c r="C34" s="39" t="s">
        <v>59</v>
      </c>
      <c r="D34" s="40">
        <f>SUM(D32:D33)</f>
        <v>1677</v>
      </c>
      <c r="E34" s="41">
        <f>SUM(E32:E33)</f>
        <v>1510</v>
      </c>
      <c r="F34" s="41">
        <f>SUM(F32:F33)</f>
        <v>1596</v>
      </c>
      <c r="G34" s="41"/>
      <c r="H34" s="41"/>
      <c r="I34" s="41"/>
      <c r="J34" s="41"/>
      <c r="K34" s="41"/>
      <c r="L34" s="41"/>
      <c r="M34" s="101"/>
      <c r="N34" s="176"/>
      <c r="O34" s="42">
        <f t="shared" si="0"/>
        <v>4783</v>
      </c>
    </row>
    <row r="35" spans="1:15" ht="21" customHeight="1" x14ac:dyDescent="0.15">
      <c r="A35" s="38"/>
      <c r="B35" s="19" t="s">
        <v>60</v>
      </c>
      <c r="C35" s="39" t="s">
        <v>57</v>
      </c>
      <c r="D35" s="40">
        <v>1828</v>
      </c>
      <c r="E35" s="41">
        <v>1482</v>
      </c>
      <c r="F35" s="41">
        <v>1590</v>
      </c>
      <c r="G35" s="41"/>
      <c r="H35" s="41"/>
      <c r="I35" s="41"/>
      <c r="J35" s="41"/>
      <c r="K35" s="41"/>
      <c r="L35" s="41"/>
      <c r="M35" s="101"/>
      <c r="N35" s="176"/>
      <c r="O35" s="42">
        <f t="shared" si="0"/>
        <v>4900</v>
      </c>
    </row>
    <row r="36" spans="1:15" ht="21" customHeight="1" x14ac:dyDescent="0.15">
      <c r="A36" s="38"/>
      <c r="B36" s="19"/>
      <c r="C36" s="39" t="s">
        <v>58</v>
      </c>
      <c r="D36" s="40">
        <v>10</v>
      </c>
      <c r="E36" s="41">
        <v>5</v>
      </c>
      <c r="F36" s="41">
        <v>2</v>
      </c>
      <c r="G36" s="41"/>
      <c r="H36" s="41"/>
      <c r="I36" s="41"/>
      <c r="J36" s="41"/>
      <c r="K36" s="41"/>
      <c r="L36" s="41"/>
      <c r="M36" s="101"/>
      <c r="N36" s="176"/>
      <c r="O36" s="42">
        <f t="shared" si="0"/>
        <v>17</v>
      </c>
    </row>
    <row r="37" spans="1:15" ht="21" customHeight="1" x14ac:dyDescent="0.15">
      <c r="A37" s="38"/>
      <c r="B37" s="19"/>
      <c r="C37" s="39" t="s">
        <v>59</v>
      </c>
      <c r="D37" s="40">
        <f>SUM(D35:D36)</f>
        <v>1838</v>
      </c>
      <c r="E37" s="41">
        <f>SUM(E35:E36)</f>
        <v>1487</v>
      </c>
      <c r="F37" s="41">
        <f>SUM(F35:F36)</f>
        <v>1592</v>
      </c>
      <c r="G37" s="41"/>
      <c r="H37" s="41"/>
      <c r="I37" s="41"/>
      <c r="J37" s="41"/>
      <c r="K37" s="41"/>
      <c r="L37" s="41"/>
      <c r="M37" s="101"/>
      <c r="N37" s="176"/>
      <c r="O37" s="42">
        <f t="shared" si="0"/>
        <v>4917</v>
      </c>
    </row>
    <row r="38" spans="1:15" ht="21" customHeight="1" x14ac:dyDescent="0.15">
      <c r="A38" s="38"/>
      <c r="B38" s="19" t="s">
        <v>26</v>
      </c>
      <c r="C38" s="39" t="s">
        <v>57</v>
      </c>
      <c r="D38" s="40">
        <f t="shared" ref="D38:F39" si="3">SUM(D32,D35)</f>
        <v>3501</v>
      </c>
      <c r="E38" s="40">
        <f t="shared" si="3"/>
        <v>2988</v>
      </c>
      <c r="F38" s="40">
        <f t="shared" si="3"/>
        <v>3180</v>
      </c>
      <c r="G38" s="40"/>
      <c r="H38" s="40"/>
      <c r="I38" s="40"/>
      <c r="J38" s="40"/>
      <c r="K38" s="40"/>
      <c r="L38" s="40"/>
      <c r="M38" s="171"/>
      <c r="N38" s="176"/>
      <c r="O38" s="42">
        <f t="shared" si="0"/>
        <v>9669</v>
      </c>
    </row>
    <row r="39" spans="1:15" ht="21" customHeight="1" x14ac:dyDescent="0.15">
      <c r="A39" s="38"/>
      <c r="B39" s="19"/>
      <c r="C39" s="39" t="s">
        <v>58</v>
      </c>
      <c r="D39" s="40">
        <f t="shared" si="3"/>
        <v>14</v>
      </c>
      <c r="E39" s="40">
        <f t="shared" si="3"/>
        <v>9</v>
      </c>
      <c r="F39" s="40">
        <f t="shared" si="3"/>
        <v>8</v>
      </c>
      <c r="G39" s="40"/>
      <c r="H39" s="40"/>
      <c r="I39" s="40"/>
      <c r="J39" s="40"/>
      <c r="K39" s="40"/>
      <c r="L39" s="40"/>
      <c r="M39" s="171"/>
      <c r="N39" s="176"/>
      <c r="O39" s="42">
        <f t="shared" si="0"/>
        <v>31</v>
      </c>
    </row>
    <row r="40" spans="1:15" ht="21" customHeight="1" thickBot="1" x14ac:dyDescent="0.2">
      <c r="A40" s="43"/>
      <c r="B40" s="26"/>
      <c r="C40" s="44" t="s">
        <v>59</v>
      </c>
      <c r="D40" s="40">
        <f>SUM(D38:D39)</f>
        <v>3515</v>
      </c>
      <c r="E40" s="40">
        <f>SUM(E38:E39)</f>
        <v>2997</v>
      </c>
      <c r="F40" s="40">
        <f>SUM(F38:F39)</f>
        <v>3188</v>
      </c>
      <c r="G40" s="40"/>
      <c r="H40" s="40"/>
      <c r="I40" s="40"/>
      <c r="J40" s="40"/>
      <c r="K40" s="40"/>
      <c r="L40" s="40"/>
      <c r="M40" s="171"/>
      <c r="N40" s="176"/>
      <c r="O40" s="42">
        <f t="shared" si="0"/>
        <v>9700</v>
      </c>
    </row>
    <row r="41" spans="1:15" ht="21" customHeight="1" x14ac:dyDescent="0.15">
      <c r="A41" s="47" t="s">
        <v>63</v>
      </c>
      <c r="B41" s="48"/>
      <c r="C41" s="34" t="s">
        <v>57</v>
      </c>
      <c r="D41" s="35">
        <v>139</v>
      </c>
      <c r="E41" s="36">
        <v>154</v>
      </c>
      <c r="F41" s="36">
        <v>99</v>
      </c>
      <c r="G41" s="36"/>
      <c r="H41" s="36"/>
      <c r="I41" s="36"/>
      <c r="J41" s="36"/>
      <c r="K41" s="36"/>
      <c r="L41" s="36"/>
      <c r="M41" s="170"/>
      <c r="N41" s="177"/>
      <c r="O41" s="99">
        <f t="shared" si="0"/>
        <v>392</v>
      </c>
    </row>
    <row r="42" spans="1:15" ht="21" customHeight="1" x14ac:dyDescent="0.15">
      <c r="A42" s="49"/>
      <c r="B42" s="50"/>
      <c r="C42" s="39" t="s">
        <v>58</v>
      </c>
      <c r="D42" s="40">
        <v>52</v>
      </c>
      <c r="E42" s="41">
        <v>23</v>
      </c>
      <c r="F42" s="41">
        <v>17</v>
      </c>
      <c r="G42" s="41"/>
      <c r="H42" s="41"/>
      <c r="I42" s="41"/>
      <c r="J42" s="41"/>
      <c r="K42" s="41"/>
      <c r="L42" s="41"/>
      <c r="M42" s="101"/>
      <c r="N42" s="176"/>
      <c r="O42" s="42">
        <f t="shared" si="0"/>
        <v>92</v>
      </c>
    </row>
    <row r="43" spans="1:15" ht="21" customHeight="1" thickBot="1" x14ac:dyDescent="0.2">
      <c r="A43" s="51"/>
      <c r="B43" s="52"/>
      <c r="C43" s="44" t="s">
        <v>59</v>
      </c>
      <c r="D43" s="45">
        <f>SUM(D41:D42)</f>
        <v>191</v>
      </c>
      <c r="E43" s="45">
        <f>SUM(E41:E42)</f>
        <v>177</v>
      </c>
      <c r="F43" s="45">
        <f>SUM(F41:F42)</f>
        <v>116</v>
      </c>
      <c r="G43" s="45"/>
      <c r="H43" s="45"/>
      <c r="I43" s="45"/>
      <c r="J43" s="45"/>
      <c r="K43" s="45"/>
      <c r="L43" s="45"/>
      <c r="M43" s="195"/>
      <c r="N43" s="185"/>
      <c r="O43" s="191">
        <f t="shared" si="0"/>
        <v>484</v>
      </c>
    </row>
    <row r="44" spans="1:15" ht="21" customHeight="1" x14ac:dyDescent="0.15">
      <c r="A44" s="47" t="s">
        <v>64</v>
      </c>
      <c r="B44" s="48"/>
      <c r="C44" s="34" t="s">
        <v>57</v>
      </c>
      <c r="D44" s="35">
        <v>77</v>
      </c>
      <c r="E44" s="36">
        <v>183</v>
      </c>
      <c r="F44" s="36">
        <v>91</v>
      </c>
      <c r="G44" s="36"/>
      <c r="H44" s="36"/>
      <c r="I44" s="36"/>
      <c r="J44" s="36"/>
      <c r="K44" s="36"/>
      <c r="L44" s="36"/>
      <c r="M44" s="170"/>
      <c r="N44" s="177"/>
      <c r="O44" s="99">
        <f t="shared" si="0"/>
        <v>351</v>
      </c>
    </row>
    <row r="45" spans="1:15" ht="21" customHeight="1" x14ac:dyDescent="0.15">
      <c r="A45" s="49"/>
      <c r="B45" s="50"/>
      <c r="C45" s="39" t="s">
        <v>58</v>
      </c>
      <c r="D45" s="40">
        <v>0</v>
      </c>
      <c r="E45" s="41">
        <v>0</v>
      </c>
      <c r="F45" s="41">
        <v>0</v>
      </c>
      <c r="G45" s="41"/>
      <c r="H45" s="41"/>
      <c r="I45" s="41"/>
      <c r="J45" s="41"/>
      <c r="K45" s="41"/>
      <c r="L45" s="41"/>
      <c r="M45" s="101"/>
      <c r="N45" s="176"/>
      <c r="O45" s="42">
        <f t="shared" si="0"/>
        <v>0</v>
      </c>
    </row>
    <row r="46" spans="1:15" ht="21" customHeight="1" thickBot="1" x14ac:dyDescent="0.2">
      <c r="A46" s="51"/>
      <c r="B46" s="52"/>
      <c r="C46" s="44" t="s">
        <v>59</v>
      </c>
      <c r="D46" s="45">
        <f>SUM(D44:D45)</f>
        <v>77</v>
      </c>
      <c r="E46" s="138">
        <f>SUM(E44:E45)</f>
        <v>183</v>
      </c>
      <c r="F46" s="138">
        <f>SUM(F44:F45)</f>
        <v>91</v>
      </c>
      <c r="G46" s="138"/>
      <c r="H46" s="138"/>
      <c r="I46" s="138"/>
      <c r="J46" s="138"/>
      <c r="K46" s="138"/>
      <c r="L46" s="138"/>
      <c r="M46" s="172"/>
      <c r="N46" s="185"/>
      <c r="O46" s="191">
        <f t="shared" si="0"/>
        <v>351</v>
      </c>
    </row>
    <row r="47" spans="1:15" ht="21" customHeight="1" thickBot="1" x14ac:dyDescent="0.2">
      <c r="A47" s="53" t="s">
        <v>65</v>
      </c>
      <c r="B47" s="54"/>
      <c r="C47" s="55"/>
      <c r="D47" s="56">
        <f>SUM(D22,D31,D40,D43,D46)</f>
        <v>4596</v>
      </c>
      <c r="E47" s="56">
        <f>SUM(E22,E31,E40,E43,E46)</f>
        <v>4405</v>
      </c>
      <c r="F47" s="56">
        <f>SUM(F22,F31,F40,F43,F46)</f>
        <v>4111</v>
      </c>
      <c r="G47" s="56"/>
      <c r="H47" s="56"/>
      <c r="I47" s="56"/>
      <c r="J47" s="56"/>
      <c r="K47" s="56"/>
      <c r="L47" s="56"/>
      <c r="M47" s="196"/>
      <c r="N47" s="186"/>
      <c r="O47" s="79">
        <f t="shared" si="0"/>
        <v>13112</v>
      </c>
    </row>
    <row r="48" spans="1:15" ht="21" customHeight="1" thickBot="1" x14ac:dyDescent="0.2">
      <c r="A48" s="53" t="s">
        <v>32</v>
      </c>
      <c r="B48" s="54"/>
      <c r="C48" s="55"/>
      <c r="D48" s="56">
        <v>190</v>
      </c>
      <c r="E48" s="57">
        <v>121</v>
      </c>
      <c r="F48" s="57">
        <v>174</v>
      </c>
      <c r="G48" s="57"/>
      <c r="H48" s="57"/>
      <c r="I48" s="57"/>
      <c r="J48" s="57"/>
      <c r="K48" s="57"/>
      <c r="L48" s="57"/>
      <c r="M48" s="173"/>
      <c r="N48" s="186"/>
      <c r="O48" s="79">
        <f t="shared" si="0"/>
        <v>485</v>
      </c>
    </row>
    <row r="49" spans="1:15" ht="21" customHeight="1" thickBot="1" x14ac:dyDescent="0.2">
      <c r="A49" s="53" t="s">
        <v>66</v>
      </c>
      <c r="B49" s="54"/>
      <c r="C49" s="55"/>
      <c r="D49" s="56">
        <f>SUM(D47:D48)</f>
        <v>4786</v>
      </c>
      <c r="E49" s="57">
        <f>SUM(E47:E48)</f>
        <v>4526</v>
      </c>
      <c r="F49" s="57">
        <f>SUM(F47:F48)</f>
        <v>4285</v>
      </c>
      <c r="G49" s="57"/>
      <c r="H49" s="57"/>
      <c r="I49" s="57"/>
      <c r="J49" s="57"/>
      <c r="K49" s="57"/>
      <c r="L49" s="57"/>
      <c r="M49" s="173"/>
      <c r="N49" s="186"/>
      <c r="O49" s="79">
        <f t="shared" si="0"/>
        <v>13597</v>
      </c>
    </row>
    <row r="50" spans="1:15" ht="21" customHeight="1" x14ac:dyDescent="0.15">
      <c r="A50" s="58" t="s">
        <v>34</v>
      </c>
      <c r="B50" s="59" t="s">
        <v>67</v>
      </c>
      <c r="C50" s="60" t="s">
        <v>68</v>
      </c>
      <c r="D50" s="61">
        <v>3831</v>
      </c>
      <c r="E50" s="62">
        <v>2702</v>
      </c>
      <c r="F50" s="62">
        <v>3817</v>
      </c>
      <c r="G50" s="62"/>
      <c r="H50" s="62"/>
      <c r="I50" s="62"/>
      <c r="J50" s="62"/>
      <c r="K50" s="62"/>
      <c r="L50" s="62"/>
      <c r="M50" s="174"/>
      <c r="N50" s="187"/>
      <c r="O50" s="178">
        <f t="shared" si="0"/>
        <v>10350</v>
      </c>
    </row>
    <row r="51" spans="1:15" ht="21" customHeight="1" x14ac:dyDescent="0.15">
      <c r="A51" s="18"/>
      <c r="B51" s="50"/>
      <c r="C51" s="39" t="s">
        <v>69</v>
      </c>
      <c r="D51" s="40">
        <v>2526</v>
      </c>
      <c r="E51" s="41">
        <v>1954</v>
      </c>
      <c r="F51" s="41">
        <v>2430</v>
      </c>
      <c r="G51" s="41"/>
      <c r="H51" s="41"/>
      <c r="I51" s="41"/>
      <c r="J51" s="41"/>
      <c r="K51" s="41"/>
      <c r="L51" s="41"/>
      <c r="M51" s="101"/>
      <c r="N51" s="176"/>
      <c r="O51" s="42">
        <f t="shared" si="0"/>
        <v>6910</v>
      </c>
    </row>
    <row r="52" spans="1:15" ht="21" customHeight="1" x14ac:dyDescent="0.15">
      <c r="A52" s="18"/>
      <c r="B52" s="50"/>
      <c r="C52" s="39" t="s">
        <v>59</v>
      </c>
      <c r="D52" s="40">
        <f>SUM(D50:D51)</f>
        <v>6357</v>
      </c>
      <c r="E52" s="41">
        <f>SUM(E50:E51)</f>
        <v>4656</v>
      </c>
      <c r="F52" s="41">
        <f>SUM(F50:F51)</f>
        <v>6247</v>
      </c>
      <c r="G52" s="41"/>
      <c r="H52" s="41"/>
      <c r="I52" s="41"/>
      <c r="J52" s="41"/>
      <c r="K52" s="41"/>
      <c r="L52" s="41"/>
      <c r="M52" s="101"/>
      <c r="N52" s="176"/>
      <c r="O52" s="42">
        <f t="shared" si="0"/>
        <v>17260</v>
      </c>
    </row>
    <row r="53" spans="1:15" ht="21" customHeight="1" x14ac:dyDescent="0.15">
      <c r="A53" s="18"/>
      <c r="B53" s="63" t="s">
        <v>38</v>
      </c>
      <c r="C53" s="64"/>
      <c r="D53" s="40">
        <v>30</v>
      </c>
      <c r="E53" s="41">
        <v>29</v>
      </c>
      <c r="F53" s="41">
        <v>29</v>
      </c>
      <c r="G53" s="41"/>
      <c r="H53" s="41"/>
      <c r="I53" s="41"/>
      <c r="J53" s="41"/>
      <c r="K53" s="41"/>
      <c r="L53" s="41"/>
      <c r="M53" s="101"/>
      <c r="N53" s="176"/>
      <c r="O53" s="42">
        <f t="shared" si="0"/>
        <v>88</v>
      </c>
    </row>
    <row r="54" spans="1:15" ht="21" customHeight="1" thickBot="1" x14ac:dyDescent="0.2">
      <c r="A54" s="65"/>
      <c r="B54" s="66" t="s">
        <v>39</v>
      </c>
      <c r="C54" s="67"/>
      <c r="D54" s="68" t="s">
        <v>40</v>
      </c>
      <c r="E54" s="69" t="s">
        <v>40</v>
      </c>
      <c r="F54" s="69" t="s">
        <v>40</v>
      </c>
      <c r="G54" s="135"/>
      <c r="H54" s="135"/>
      <c r="I54" s="135"/>
      <c r="J54" s="135"/>
      <c r="K54" s="135"/>
      <c r="L54" s="135"/>
      <c r="M54" s="175"/>
      <c r="N54" s="188"/>
      <c r="O54" s="189" t="s">
        <v>40</v>
      </c>
    </row>
    <row r="55" spans="1:15" ht="21" customHeight="1" thickBot="1" x14ac:dyDescent="0.2">
      <c r="A55" s="71" t="s">
        <v>41</v>
      </c>
      <c r="B55" s="72"/>
      <c r="C55" s="73"/>
      <c r="D55" s="56">
        <f>SUM(D52:D54)</f>
        <v>6387</v>
      </c>
      <c r="E55" s="57">
        <f>SUM(E52:E54)</f>
        <v>4685</v>
      </c>
      <c r="F55" s="57">
        <f>SUM(F52:F54)</f>
        <v>6276</v>
      </c>
      <c r="G55" s="57"/>
      <c r="H55" s="57"/>
      <c r="I55" s="57"/>
      <c r="J55" s="57"/>
      <c r="K55" s="57"/>
      <c r="L55" s="57"/>
      <c r="M55" s="173"/>
      <c r="N55" s="186"/>
      <c r="O55" s="79">
        <f t="shared" si="0"/>
        <v>17348</v>
      </c>
    </row>
    <row r="56" spans="1:15" ht="23.25" customHeight="1" thickBot="1" x14ac:dyDescent="0.2">
      <c r="A56" s="74" t="s">
        <v>42</v>
      </c>
      <c r="B56" s="75"/>
      <c r="C56" s="76"/>
      <c r="D56" s="77">
        <f>SUM(D49,D55)</f>
        <v>11173</v>
      </c>
      <c r="E56" s="78">
        <f>SUM(E49,E55)</f>
        <v>9211</v>
      </c>
      <c r="F56" s="78">
        <f>SUM(F49,F55)</f>
        <v>10561</v>
      </c>
      <c r="G56" s="78"/>
      <c r="H56" s="78"/>
      <c r="I56" s="78"/>
      <c r="J56" s="78"/>
      <c r="K56" s="78"/>
      <c r="L56" s="78"/>
      <c r="M56" s="120"/>
      <c r="N56" s="190"/>
      <c r="O56" s="79">
        <f t="shared" si="0"/>
        <v>30945</v>
      </c>
    </row>
    <row r="59" spans="1:15" ht="18.75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8.75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県内10市</vt:lpstr>
      <vt:lpstr>県内  郡別</vt:lpstr>
      <vt:lpstr>青森管轄</vt:lpstr>
      <vt:lpstr>八戸管轄</vt:lpstr>
      <vt:lpstr>東津軽郡</vt:lpstr>
      <vt:lpstr>西津軽郡</vt:lpstr>
      <vt:lpstr>中津軽郡</vt:lpstr>
      <vt:lpstr>南津軽郡</vt:lpstr>
      <vt:lpstr>北津軽郡</vt:lpstr>
      <vt:lpstr>下北郡</vt:lpstr>
      <vt:lpstr>上北郡</vt:lpstr>
      <vt:lpstr>三戸郡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2024-04-23T09:02:56Z</cp:lastPrinted>
  <dcterms:created xsi:type="dcterms:W3CDTF">2024-04-23T09:00:11Z</dcterms:created>
  <dcterms:modified xsi:type="dcterms:W3CDTF">2024-04-23T09:05:42Z</dcterms:modified>
</cp:coreProperties>
</file>